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2" windowWidth="12240" windowHeight="7992" activeTab="1"/>
  </bookViews>
  <sheets>
    <sheet name="Multi-stage filtration" sheetId="2" r:id="rId1"/>
    <sheet name="Winch Covers" sheetId="3" r:id="rId2"/>
    <sheet name="Proposal" sheetId="4" r:id="rId3"/>
  </sheets>
  <calcPr calcId="145621"/>
</workbook>
</file>

<file path=xl/calcChain.xml><?xml version="1.0" encoding="utf-8"?>
<calcChain xmlns="http://schemas.openxmlformats.org/spreadsheetml/2006/main">
  <c r="C17" i="4"/>
  <c r="D17" s="1"/>
  <c r="E18"/>
  <c r="E17"/>
  <c r="E16"/>
  <c r="S28"/>
  <c r="S27"/>
  <c r="S26"/>
  <c r="S25"/>
  <c r="S24"/>
  <c r="S23"/>
  <c r="S22"/>
  <c r="S21"/>
  <c r="S20"/>
  <c r="S19"/>
  <c r="S18"/>
  <c r="S17"/>
  <c r="S16"/>
  <c r="S15"/>
  <c r="N28"/>
  <c r="N27"/>
  <c r="N26"/>
  <c r="N25"/>
  <c r="N24"/>
  <c r="N23"/>
  <c r="N22"/>
  <c r="N21"/>
  <c r="N20"/>
  <c r="N19"/>
  <c r="N18"/>
  <c r="N17"/>
  <c r="N16"/>
  <c r="N15"/>
  <c r="I28"/>
  <c r="I27"/>
  <c r="I26"/>
  <c r="I25"/>
  <c r="I24"/>
  <c r="I23"/>
  <c r="I22"/>
  <c r="I21"/>
  <c r="I20"/>
  <c r="I19"/>
  <c r="I18"/>
  <c r="I17"/>
  <c r="I16"/>
  <c r="I15"/>
  <c r="E28"/>
  <c r="C28"/>
  <c r="D28" s="1"/>
  <c r="E27"/>
  <c r="C27"/>
  <c r="D27" s="1"/>
  <c r="E26"/>
  <c r="C26"/>
  <c r="D26" s="1"/>
  <c r="E25"/>
  <c r="C25"/>
  <c r="D25" s="1"/>
  <c r="E24"/>
  <c r="C24"/>
  <c r="D24" s="1"/>
  <c r="E23"/>
  <c r="C23"/>
  <c r="D23" s="1"/>
  <c r="E22"/>
  <c r="C22"/>
  <c r="D22" s="1"/>
  <c r="E21"/>
  <c r="C21"/>
  <c r="D21" s="1"/>
  <c r="E20"/>
  <c r="C20"/>
  <c r="D20" s="1"/>
  <c r="E19"/>
  <c r="C19"/>
  <c r="D19" s="1"/>
  <c r="C18"/>
  <c r="D18" s="1"/>
  <c r="C16"/>
  <c r="D16" s="1"/>
  <c r="C15"/>
  <c r="E15"/>
  <c r="F16" l="1"/>
  <c r="F17"/>
  <c r="F21"/>
  <c r="F25"/>
  <c r="F22"/>
  <c r="F26"/>
  <c r="F19"/>
  <c r="F23"/>
  <c r="F27"/>
  <c r="F20"/>
  <c r="F24"/>
  <c r="F28"/>
  <c r="E29"/>
  <c r="C29"/>
  <c r="D15"/>
  <c r="F15" s="1"/>
  <c r="R29"/>
  <c r="Q29"/>
  <c r="M29"/>
  <c r="L29"/>
  <c r="H29"/>
  <c r="G29"/>
  <c r="I29" l="1"/>
  <c r="N29"/>
  <c r="S29"/>
  <c r="D29"/>
  <c r="F29" s="1"/>
  <c r="F18"/>
  <c r="M29" i="3"/>
  <c r="N29" s="1"/>
  <c r="L29"/>
  <c r="I29"/>
  <c r="H29"/>
  <c r="G29"/>
  <c r="C29"/>
  <c r="D29" s="1"/>
  <c r="B29"/>
  <c r="N15"/>
  <c r="I15"/>
  <c r="D15"/>
  <c r="M29" i="2" l="1"/>
  <c r="N29" s="1"/>
  <c r="L29"/>
  <c r="H29"/>
  <c r="G29"/>
  <c r="C29"/>
  <c r="B29"/>
  <c r="N15"/>
  <c r="I15"/>
  <c r="D15"/>
  <c r="D29" l="1"/>
  <c r="I29"/>
</calcChain>
</file>

<file path=xl/comments1.xml><?xml version="1.0" encoding="utf-8"?>
<comments xmlns="http://schemas.openxmlformats.org/spreadsheetml/2006/main">
  <authors>
    <author>Gerrie and Audrey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eg AngloGold Ashanti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This is the person who is responsible for compiling this report.
</t>
        </r>
      </text>
    </comment>
    <comment ref="A9" authorId="0">
      <text>
        <r>
          <rPr>
            <sz val="9"/>
            <color indexed="81"/>
            <rFont val="Tahoma"/>
            <family val="2"/>
          </rPr>
          <t>This is the last date information was up-dated</t>
        </r>
      </text>
    </comment>
    <comment ref="B12" authorId="0">
      <text>
        <r>
          <rPr>
            <sz val="9"/>
            <color indexed="81"/>
            <rFont val="Tahoma"/>
            <family val="2"/>
          </rPr>
          <t xml:space="preserve">Reporting period: January 2014 to December 2014
</t>
        </r>
      </text>
    </comment>
    <comment ref="G12" authorId="0">
      <text>
        <r>
          <rPr>
            <sz val="9"/>
            <color indexed="81"/>
            <rFont val="Tahoma"/>
            <family val="2"/>
          </rPr>
          <t>Reporting period: January 2015 to December 2015</t>
        </r>
      </text>
    </comment>
    <comment ref="L12" authorId="0">
      <text>
        <r>
          <rPr>
            <sz val="9"/>
            <color indexed="81"/>
            <rFont val="Tahoma"/>
            <family val="2"/>
          </rPr>
          <t xml:space="preserve">Reporting period: January 2016 to December 2016
</t>
        </r>
      </text>
    </comment>
    <comment ref="B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G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L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</commentList>
</comments>
</file>

<file path=xl/comments2.xml><?xml version="1.0" encoding="utf-8"?>
<comments xmlns="http://schemas.openxmlformats.org/spreadsheetml/2006/main">
  <authors>
    <author>Gerrie and Audrey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eg AngloGold Ashanti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This is the person who is responsible for compiling this report.
</t>
        </r>
      </text>
    </comment>
    <comment ref="A9" authorId="0">
      <text>
        <r>
          <rPr>
            <sz val="9"/>
            <color indexed="81"/>
            <rFont val="Tahoma"/>
            <family val="2"/>
          </rPr>
          <t>This is the last date information was up-dated</t>
        </r>
      </text>
    </comment>
    <comment ref="B12" authorId="0">
      <text>
        <r>
          <rPr>
            <sz val="9"/>
            <color indexed="81"/>
            <rFont val="Tahoma"/>
            <family val="2"/>
          </rPr>
          <t xml:space="preserve">Reporting period: January 2014 to December 2014
</t>
        </r>
      </text>
    </comment>
    <comment ref="G12" authorId="0">
      <text>
        <r>
          <rPr>
            <sz val="9"/>
            <color indexed="81"/>
            <rFont val="Tahoma"/>
            <family val="2"/>
          </rPr>
          <t>Reporting period: January 2015 to December 2015</t>
        </r>
      </text>
    </comment>
    <comment ref="L12" authorId="0">
      <text>
        <r>
          <rPr>
            <sz val="9"/>
            <color indexed="81"/>
            <rFont val="Tahoma"/>
            <family val="2"/>
          </rPr>
          <t xml:space="preserve">Reporting period: January 2016 to December 2016
</t>
        </r>
      </text>
    </comment>
    <comment ref="B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G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L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</commentList>
</comments>
</file>

<file path=xl/comments3.xml><?xml version="1.0" encoding="utf-8"?>
<comments xmlns="http://schemas.openxmlformats.org/spreadsheetml/2006/main">
  <authors>
    <author>Gerrie and Audrey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eg AngloGold Ashanti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This is the person who is responsible for compiling this report.
</t>
        </r>
      </text>
    </comment>
    <comment ref="A9" authorId="0">
      <text>
        <r>
          <rPr>
            <sz val="9"/>
            <color indexed="81"/>
            <rFont val="Tahoma"/>
            <family val="2"/>
          </rPr>
          <t>This is the last date information was up-dated</t>
        </r>
      </text>
    </comment>
    <comment ref="G12" authorId="0">
      <text>
        <r>
          <rPr>
            <sz val="9"/>
            <color indexed="81"/>
            <rFont val="Tahoma"/>
            <family val="2"/>
          </rPr>
          <t xml:space="preserve">Reporting period: January 2014 to December 2014
</t>
        </r>
      </text>
    </comment>
    <comment ref="L12" authorId="0">
      <text>
        <r>
          <rPr>
            <sz val="9"/>
            <color indexed="81"/>
            <rFont val="Tahoma"/>
            <family val="2"/>
          </rPr>
          <t>Reporting period: January 2015 to December 2015</t>
        </r>
      </text>
    </comment>
    <comment ref="Q12" authorId="0">
      <text>
        <r>
          <rPr>
            <sz val="9"/>
            <color indexed="81"/>
            <rFont val="Tahoma"/>
            <family val="2"/>
          </rPr>
          <t xml:space="preserve">Reporting period: January 2016 to December 2016
</t>
        </r>
      </text>
    </comment>
    <comment ref="G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L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Q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</commentList>
</comments>
</file>

<file path=xl/sharedStrings.xml><?xml version="1.0" encoding="utf-8"?>
<sst xmlns="http://schemas.openxmlformats.org/spreadsheetml/2006/main" count="92" uniqueCount="30">
  <si>
    <t>Date</t>
  </si>
  <si>
    <t>Mining Group</t>
  </si>
  <si>
    <t>Shaft/operation</t>
  </si>
  <si>
    <t>No. of winch covers indentified</t>
  </si>
  <si>
    <t>No. of winch covers fitted</t>
  </si>
  <si>
    <t>% Compliance</t>
  </si>
  <si>
    <t>Year Planner</t>
  </si>
  <si>
    <t>SIMPLE LEADING PRACTICE PROGRESS REPORT</t>
  </si>
  <si>
    <t>AngloGold Ashanti</t>
  </si>
  <si>
    <t>P Pompies</t>
  </si>
  <si>
    <t>Compiled by</t>
  </si>
  <si>
    <t>Total</t>
  </si>
  <si>
    <t>M U L T I -  S T A G E    F I L T R A T I O N    S Y T E M S</t>
  </si>
  <si>
    <t>No. of units indentified</t>
  </si>
  <si>
    <t>No. of units installed</t>
  </si>
  <si>
    <t>Yes</t>
  </si>
  <si>
    <t>No</t>
  </si>
  <si>
    <t>Budget</t>
  </si>
  <si>
    <t>W I N C H   C O V E R</t>
  </si>
  <si>
    <t>Total Units Required</t>
  </si>
  <si>
    <r>
      <t>N</t>
    </r>
    <r>
      <rPr>
        <u/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of Units Installed</t>
    </r>
  </si>
  <si>
    <r>
      <t>N</t>
    </r>
    <r>
      <rPr>
        <u/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of Units Previously Installed</t>
    </r>
  </si>
  <si>
    <r>
      <t>N</t>
    </r>
    <r>
      <rPr>
        <u/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of Units Planned</t>
    </r>
  </si>
  <si>
    <t>Units Installed to Date</t>
  </si>
  <si>
    <t>Shaft/Operation</t>
  </si>
  <si>
    <t>Summary</t>
  </si>
  <si>
    <t>Overall Progress (%)</t>
  </si>
  <si>
    <t>Progress (%)</t>
  </si>
  <si>
    <t>XYZ Shaft</t>
  </si>
  <si>
    <t>Thaba Mine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</si>
</sst>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vertAlign val="super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lightUp">
        <bgColor theme="7" tint="0.79995117038483843"/>
      </patternFill>
    </fill>
    <fill>
      <patternFill patternType="lightUp">
        <bgColor rgb="FFFFFF99"/>
      </patternFill>
    </fill>
    <fill>
      <patternFill patternType="lightUp">
        <bgColor theme="3" tint="0.79995117038483843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15" fontId="0" fillId="2" borderId="12" xfId="0" applyNumberFormat="1" applyFill="1" applyBorder="1" applyAlignment="1">
      <alignment horizontal="left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/>
    <xf numFmtId="0" fontId="0" fillId="4" borderId="13" xfId="0" applyFill="1" applyBorder="1" applyAlignment="1">
      <alignment horizontal="center" vertical="center"/>
    </xf>
    <xf numFmtId="0" fontId="0" fillId="4" borderId="13" xfId="0" applyFill="1" applyBorder="1"/>
    <xf numFmtId="0" fontId="3" fillId="4" borderId="16" xfId="0" applyFont="1" applyFill="1" applyBorder="1" applyAlignment="1">
      <alignment horizontal="center"/>
    </xf>
    <xf numFmtId="164" fontId="3" fillId="4" borderId="16" xfId="0" applyNumberFormat="1" applyFon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/>
    </xf>
    <xf numFmtId="0" fontId="0" fillId="3" borderId="1" xfId="0" applyFill="1" applyBorder="1"/>
    <xf numFmtId="0" fontId="0" fillId="3" borderId="14" xfId="0" applyFill="1" applyBorder="1"/>
    <xf numFmtId="0" fontId="3" fillId="3" borderId="15" xfId="0" applyFont="1" applyFill="1" applyBorder="1" applyAlignment="1">
      <alignment horizontal="center"/>
    </xf>
    <xf numFmtId="0" fontId="0" fillId="6" borderId="2" xfId="0" applyFill="1" applyBorder="1"/>
    <xf numFmtId="0" fontId="0" fillId="6" borderId="13" xfId="0" applyFill="1" applyBorder="1"/>
    <xf numFmtId="164" fontId="3" fillId="6" borderId="16" xfId="0" applyNumberFormat="1" applyFont="1" applyFill="1" applyBorder="1" applyAlignment="1">
      <alignment horizontal="center"/>
    </xf>
    <xf numFmtId="0" fontId="0" fillId="5" borderId="3" xfId="0" applyFill="1" applyBorder="1"/>
    <xf numFmtId="0" fontId="0" fillId="2" borderId="21" xfId="0" applyFill="1" applyBorder="1"/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164" fontId="0" fillId="5" borderId="2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0" fontId="0" fillId="5" borderId="2" xfId="0" applyFill="1" applyBorder="1"/>
    <xf numFmtId="0" fontId="0" fillId="5" borderId="13" xfId="0" applyFill="1" applyBorder="1"/>
    <xf numFmtId="0" fontId="0" fillId="5" borderId="4" xfId="0" applyFill="1" applyBorder="1"/>
    <xf numFmtId="0" fontId="0" fillId="5" borderId="5" xfId="0" applyFill="1" applyBorder="1"/>
    <xf numFmtId="164" fontId="3" fillId="5" borderId="16" xfId="0" applyNumberFormat="1" applyFont="1" applyFill="1" applyBorder="1" applyAlignment="1">
      <alignment horizontal="center"/>
    </xf>
    <xf numFmtId="0" fontId="0" fillId="3" borderId="29" xfId="0" applyFill="1" applyBorder="1" applyAlignment="1">
      <alignment vertical="center"/>
    </xf>
    <xf numFmtId="0" fontId="0" fillId="4" borderId="22" xfId="0" applyFill="1" applyBorder="1" applyAlignment="1">
      <alignment horizontal="center" vertical="center"/>
    </xf>
    <xf numFmtId="164" fontId="0" fillId="4" borderId="22" xfId="0" applyNumberForma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164" fontId="0" fillId="6" borderId="2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 applyProtection="1">
      <alignment horizontal="center" vertical="center" wrapText="1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10" borderId="29" xfId="0" applyFill="1" applyBorder="1" applyAlignment="1" applyProtection="1">
      <alignment vertical="center"/>
      <protection locked="0"/>
    </xf>
    <xf numFmtId="0" fontId="0" fillId="10" borderId="32" xfId="0" applyFill="1" applyBorder="1" applyAlignment="1" applyProtection="1">
      <alignment horizontal="center" vertical="center"/>
      <protection locked="0"/>
    </xf>
    <xf numFmtId="0" fontId="0" fillId="4" borderId="22" xfId="0" applyFill="1" applyBorder="1" applyAlignment="1" applyProtection="1">
      <alignment horizontal="center" vertical="center"/>
      <protection locked="0"/>
    </xf>
    <xf numFmtId="164" fontId="0" fillId="4" borderId="22" xfId="0" applyNumberFormat="1" applyFill="1" applyBorder="1" applyAlignment="1" applyProtection="1">
      <alignment horizontal="center" vertical="center"/>
      <protection locked="0"/>
    </xf>
    <xf numFmtId="0" fontId="0" fillId="6" borderId="22" xfId="0" applyFill="1" applyBorder="1" applyAlignment="1" applyProtection="1">
      <alignment horizontal="center" vertical="center"/>
      <protection locked="0"/>
    </xf>
    <xf numFmtId="164" fontId="0" fillId="6" borderId="22" xfId="0" applyNumberFormat="1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164" fontId="0" fillId="5" borderId="2" xfId="0" applyNumberFormat="1" applyFill="1" applyBorder="1" applyAlignment="1" applyProtection="1">
      <alignment horizontal="center" vertical="center"/>
      <protection locked="0"/>
    </xf>
    <xf numFmtId="164" fontId="0" fillId="5" borderId="3" xfId="0" applyNumberFormat="1" applyFill="1" applyBorder="1" applyAlignment="1" applyProtection="1">
      <alignment horizontal="center" vertical="center"/>
      <protection locked="0"/>
    </xf>
    <xf numFmtId="0" fontId="0" fillId="10" borderId="1" xfId="0" applyFill="1" applyBorder="1" applyProtection="1"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10" borderId="26" xfId="0" applyFill="1" applyBorder="1" applyAlignment="1" applyProtection="1">
      <alignment horizontal="center" vertical="center"/>
      <protection locked="0"/>
    </xf>
    <xf numFmtId="0" fontId="0" fillId="10" borderId="14" xfId="0" applyFill="1" applyBorder="1" applyProtection="1">
      <protection locked="0"/>
    </xf>
    <xf numFmtId="0" fontId="0" fillId="10" borderId="33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10" borderId="32" xfId="0" applyFill="1" applyBorder="1" applyAlignment="1" applyProtection="1">
      <alignment horizontal="center" vertical="center"/>
    </xf>
    <xf numFmtId="164" fontId="0" fillId="10" borderId="32" xfId="0" applyNumberFormat="1" applyFill="1" applyBorder="1" applyAlignment="1" applyProtection="1">
      <alignment horizontal="center" vertical="center"/>
    </xf>
    <xf numFmtId="0" fontId="0" fillId="10" borderId="26" xfId="0" applyFill="1" applyBorder="1" applyAlignment="1" applyProtection="1">
      <alignment horizontal="center" vertical="center"/>
    </xf>
    <xf numFmtId="164" fontId="0" fillId="10" borderId="26" xfId="0" applyNumberFormat="1" applyFill="1" applyBorder="1" applyAlignment="1" applyProtection="1">
      <alignment horizontal="center" vertical="center"/>
    </xf>
    <xf numFmtId="0" fontId="0" fillId="10" borderId="33" xfId="0" applyFill="1" applyBorder="1" applyAlignment="1" applyProtection="1">
      <alignment horizontal="center" vertical="center"/>
    </xf>
    <xf numFmtId="164" fontId="0" fillId="10" borderId="33" xfId="0" applyNumberFormat="1" applyFill="1" applyBorder="1" applyAlignment="1" applyProtection="1">
      <alignment horizontal="center" vertical="center"/>
    </xf>
    <xf numFmtId="164" fontId="0" fillId="4" borderId="22" xfId="0" applyNumberFormat="1" applyFill="1" applyBorder="1" applyAlignment="1" applyProtection="1">
      <alignment horizontal="center" vertical="center"/>
    </xf>
    <xf numFmtId="164" fontId="0" fillId="6" borderId="22" xfId="0" applyNumberFormat="1" applyFill="1" applyBorder="1" applyAlignment="1" applyProtection="1">
      <alignment horizontal="center" vertical="center"/>
    </xf>
    <xf numFmtId="164" fontId="0" fillId="6" borderId="2" xfId="0" applyNumberFormat="1" applyFill="1" applyBorder="1" applyAlignment="1" applyProtection="1">
      <alignment horizontal="center" vertical="center"/>
    </xf>
    <xf numFmtId="164" fontId="0" fillId="6" borderId="13" xfId="0" applyNumberFormat="1" applyFill="1" applyBorder="1" applyAlignment="1" applyProtection="1">
      <alignment horizontal="center" vertical="center"/>
    </xf>
    <xf numFmtId="164" fontId="0" fillId="5" borderId="2" xfId="0" applyNumberFormat="1" applyFill="1" applyBorder="1" applyAlignment="1" applyProtection="1">
      <alignment horizontal="center" vertical="center"/>
    </xf>
    <xf numFmtId="164" fontId="0" fillId="5" borderId="13" xfId="0" applyNumberFormat="1" applyFill="1" applyBorder="1" applyAlignment="1" applyProtection="1">
      <alignment horizontal="center" vertical="center"/>
    </xf>
    <xf numFmtId="0" fontId="1" fillId="10" borderId="15" xfId="0" applyFont="1" applyFill="1" applyBorder="1" applyAlignment="1" applyProtection="1">
      <alignment horizontal="center"/>
      <protection locked="0"/>
    </xf>
    <xf numFmtId="0" fontId="1" fillId="10" borderId="31" xfId="0" applyFont="1" applyFill="1" applyBorder="1" applyAlignment="1" applyProtection="1">
      <alignment horizontal="center"/>
      <protection locked="0"/>
    </xf>
    <xf numFmtId="0" fontId="1" fillId="10" borderId="31" xfId="0" applyFont="1" applyFill="1" applyBorder="1" applyAlignment="1" applyProtection="1">
      <alignment horizontal="center"/>
    </xf>
    <xf numFmtId="164" fontId="1" fillId="10" borderId="31" xfId="0" applyNumberFormat="1" applyFont="1" applyFill="1" applyBorder="1" applyAlignment="1" applyProtection="1">
      <alignment horizontal="center"/>
    </xf>
    <xf numFmtId="0" fontId="1" fillId="4" borderId="16" xfId="0" applyFont="1" applyFill="1" applyBorder="1" applyAlignment="1" applyProtection="1">
      <alignment horizontal="center"/>
    </xf>
    <xf numFmtId="164" fontId="1" fillId="4" borderId="16" xfId="0" applyNumberFormat="1" applyFont="1" applyFill="1" applyBorder="1" applyAlignment="1" applyProtection="1">
      <alignment horizontal="center"/>
    </xf>
    <xf numFmtId="0" fontId="1" fillId="6" borderId="16" xfId="0" applyFont="1" applyFill="1" applyBorder="1" applyAlignment="1" applyProtection="1">
      <alignment horizontal="center"/>
    </xf>
    <xf numFmtId="164" fontId="1" fillId="6" borderId="16" xfId="0" applyNumberFormat="1" applyFont="1" applyFill="1" applyBorder="1" applyAlignment="1" applyProtection="1">
      <alignment horizontal="center"/>
    </xf>
    <xf numFmtId="0" fontId="1" fillId="5" borderId="16" xfId="0" applyFont="1" applyFill="1" applyBorder="1" applyAlignment="1" applyProtection="1">
      <alignment horizontal="center"/>
    </xf>
    <xf numFmtId="164" fontId="1" fillId="5" borderId="16" xfId="0" applyNumberFormat="1" applyFont="1" applyFill="1" applyBorder="1" applyAlignment="1" applyProtection="1">
      <alignment horizontal="center"/>
    </xf>
    <xf numFmtId="0" fontId="0" fillId="0" borderId="0" xfId="0" applyFont="1" applyProtection="1">
      <protection locked="0"/>
    </xf>
    <xf numFmtId="164" fontId="0" fillId="4" borderId="2" xfId="0" applyNumberFormat="1" applyFill="1" applyBorder="1" applyAlignment="1" applyProtection="1">
      <alignment horizontal="center" vertical="center"/>
    </xf>
    <xf numFmtId="164" fontId="0" fillId="4" borderId="13" xfId="0" applyNumberFormat="1" applyFill="1" applyBorder="1" applyAlignment="1" applyProtection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/>
    </xf>
    <xf numFmtId="0" fontId="0" fillId="3" borderId="28" xfId="0" applyFill="1" applyBorder="1" applyAlignment="1"/>
    <xf numFmtId="0" fontId="0" fillId="0" borderId="29" xfId="0" applyBorder="1" applyAlignment="1"/>
    <xf numFmtId="0" fontId="0" fillId="6" borderId="13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23" xfId="0" applyFill="1" applyBorder="1" applyAlignment="1"/>
    <xf numFmtId="0" fontId="0" fillId="0" borderId="23" xfId="0" applyBorder="1" applyAlignment="1"/>
    <xf numFmtId="0" fontId="0" fillId="0" borderId="24" xfId="0" applyBorder="1" applyAlignment="1"/>
    <xf numFmtId="0" fontId="1" fillId="4" borderId="18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6" borderId="18" xfId="0" applyFont="1" applyFill="1" applyBorder="1" applyAlignment="1">
      <alignment horizontal="center"/>
    </xf>
    <xf numFmtId="0" fontId="1" fillId="6" borderId="25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5" borderId="18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4" fontId="3" fillId="7" borderId="19" xfId="0" applyNumberFormat="1" applyFont="1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64" fontId="3" fillId="8" borderId="19" xfId="0" applyNumberFormat="1" applyFont="1" applyFill="1" applyBorder="1" applyAlignment="1">
      <alignment horizontal="center"/>
    </xf>
    <xf numFmtId="0" fontId="0" fillId="0" borderId="31" xfId="0" applyBorder="1" applyAlignment="1">
      <alignment horizontal="center"/>
    </xf>
    <xf numFmtId="164" fontId="3" fillId="9" borderId="19" xfId="0" applyNumberFormat="1" applyFont="1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6" borderId="18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6" fillId="10" borderId="22" xfId="0" applyFont="1" applyFill="1" applyBorder="1" applyAlignment="1" applyProtection="1">
      <alignment horizontal="center" vertical="center"/>
      <protection locked="0"/>
    </xf>
    <xf numFmtId="0" fontId="6" fillId="10" borderId="2" xfId="0" applyFont="1" applyFill="1" applyBorder="1" applyAlignment="1" applyProtection="1">
      <alignment horizontal="center" vertical="center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" fillId="4" borderId="26" xfId="0" applyFont="1" applyFill="1" applyBorder="1" applyAlignment="1" applyProtection="1">
      <alignment horizontal="center" vertical="center"/>
      <protection locked="0"/>
    </xf>
    <xf numFmtId="0" fontId="1" fillId="6" borderId="18" xfId="0" applyFont="1" applyFill="1" applyBorder="1" applyAlignment="1" applyProtection="1">
      <alignment horizontal="center"/>
      <protection locked="0"/>
    </xf>
    <xf numFmtId="0" fontId="1" fillId="6" borderId="25" xfId="0" applyFont="1" applyFill="1" applyBorder="1" applyAlignment="1" applyProtection="1">
      <alignment horizontal="center"/>
      <protection locked="0"/>
    </xf>
    <xf numFmtId="0" fontId="1" fillId="6" borderId="26" xfId="0" applyFont="1" applyFill="1" applyBorder="1" applyAlignment="1" applyProtection="1">
      <alignment horizontal="center"/>
      <protection locked="0"/>
    </xf>
    <xf numFmtId="0" fontId="0" fillId="4" borderId="34" xfId="0" applyFill="1" applyBorder="1" applyAlignment="1" applyProtection="1">
      <alignment horizontal="center" vertical="center" wrapText="1"/>
      <protection locked="0"/>
    </xf>
    <xf numFmtId="0" fontId="0" fillId="4" borderId="22" xfId="0" applyFill="1" applyBorder="1" applyAlignment="1" applyProtection="1">
      <alignment horizontal="center" vertical="center" wrapText="1"/>
      <protection locked="0"/>
    </xf>
    <xf numFmtId="0" fontId="0" fillId="4" borderId="13" xfId="0" applyFill="1" applyBorder="1" applyAlignment="1" applyProtection="1">
      <alignment horizontal="center" vertical="center" wrapText="1"/>
      <protection locked="0"/>
    </xf>
    <xf numFmtId="15" fontId="0" fillId="2" borderId="12" xfId="0" applyNumberFormat="1" applyFill="1" applyBorder="1" applyAlignment="1" applyProtection="1">
      <alignment horizontal="left"/>
      <protection locked="0"/>
    </xf>
    <xf numFmtId="0" fontId="0" fillId="10" borderId="2" xfId="0" applyFill="1" applyBorder="1" applyAlignment="1" applyProtection="1">
      <alignment horizontal="center" vertical="center" wrapText="1"/>
      <protection locked="0"/>
    </xf>
    <xf numFmtId="0" fontId="6" fillId="3" borderId="17" xfId="0" applyFont="1" applyFill="1" applyBorder="1" applyAlignment="1" applyProtection="1">
      <alignment horizontal="center" vertical="center"/>
      <protection locked="0"/>
    </xf>
    <xf numFmtId="0" fontId="6" fillId="3" borderId="23" xfId="0" applyFont="1" applyFill="1" applyBorder="1" applyAlignment="1" applyProtection="1">
      <alignment horizontal="center" vertical="center"/>
      <protection locked="0"/>
    </xf>
    <xf numFmtId="0" fontId="6" fillId="3" borderId="24" xfId="0" applyFont="1" applyFill="1" applyBorder="1" applyAlignment="1" applyProtection="1">
      <alignment horizontal="center" vertical="center"/>
      <protection locked="0"/>
    </xf>
    <xf numFmtId="0" fontId="1" fillId="5" borderId="18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6" fillId="10" borderId="35" xfId="0" applyFont="1" applyFill="1" applyBorder="1" applyAlignment="1" applyProtection="1">
      <alignment horizontal="center" vertical="center"/>
      <protection locked="0"/>
    </xf>
    <xf numFmtId="0" fontId="6" fillId="10" borderId="7" xfId="0" applyFont="1" applyFill="1" applyBorder="1" applyAlignment="1" applyProtection="1">
      <alignment horizontal="center" vertical="center"/>
      <protection locked="0"/>
    </xf>
    <xf numFmtId="0" fontId="6" fillId="10" borderId="36" xfId="0" applyFont="1" applyFill="1" applyBorder="1" applyAlignment="1" applyProtection="1">
      <alignment horizontal="center" vertical="center"/>
      <protection locked="0"/>
    </xf>
    <xf numFmtId="0" fontId="6" fillId="10" borderId="37" xfId="0" applyFont="1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 wrapText="1"/>
      <protection locked="0"/>
    </xf>
    <xf numFmtId="0" fontId="0" fillId="5" borderId="22" xfId="0" applyFill="1" applyBorder="1" applyAlignment="1" applyProtection="1">
      <alignment horizontal="center" vertical="center" wrapText="1"/>
      <protection locked="0"/>
    </xf>
    <xf numFmtId="0" fontId="0" fillId="5" borderId="18" xfId="0" applyFill="1" applyBorder="1" applyAlignment="1" applyProtection="1">
      <alignment horizontal="center" vertical="center" wrapText="1"/>
      <protection locked="0"/>
    </xf>
    <xf numFmtId="0" fontId="0" fillId="5" borderId="27" xfId="0" applyFill="1" applyBorder="1" applyAlignment="1" applyProtection="1">
      <alignment horizontal="center" vertical="center" wrapText="1"/>
      <protection locked="0"/>
    </xf>
    <xf numFmtId="164" fontId="1" fillId="9" borderId="19" xfId="0" applyNumberFormat="1" applyFont="1" applyFill="1" applyBorder="1" applyAlignment="1" applyProtection="1">
      <alignment horizontal="center"/>
      <protection locked="0"/>
    </xf>
    <xf numFmtId="0" fontId="0" fillId="9" borderId="31" xfId="0" applyFont="1" applyFill="1" applyBorder="1" applyAlignment="1" applyProtection="1">
      <alignment horizontal="center"/>
      <protection locked="0"/>
    </xf>
    <xf numFmtId="164" fontId="1" fillId="8" borderId="19" xfId="0" applyNumberFormat="1" applyFont="1" applyFill="1" applyBorder="1" applyAlignment="1" applyProtection="1">
      <alignment horizontal="center"/>
      <protection locked="0"/>
    </xf>
    <xf numFmtId="0" fontId="0" fillId="0" borderId="31" xfId="0" applyFont="1" applyBorder="1" applyAlignment="1" applyProtection="1">
      <alignment horizontal="center"/>
      <protection locked="0"/>
    </xf>
    <xf numFmtId="164" fontId="1" fillId="7" borderId="19" xfId="0" applyNumberFormat="1" applyFont="1" applyFill="1" applyBorder="1" applyAlignment="1" applyProtection="1">
      <alignment horizontal="center"/>
      <protection locked="0"/>
    </xf>
    <xf numFmtId="0" fontId="0" fillId="7" borderId="20" xfId="0" applyFont="1" applyFill="1" applyBorder="1" applyAlignment="1" applyProtection="1">
      <alignment horizontal="center"/>
      <protection locked="0"/>
    </xf>
    <xf numFmtId="0" fontId="0" fillId="4" borderId="18" xfId="0" applyFill="1" applyBorder="1" applyAlignment="1" applyProtection="1">
      <alignment horizontal="center" vertical="center" wrapText="1"/>
      <protection locked="0"/>
    </xf>
    <xf numFmtId="0" fontId="0" fillId="4" borderId="26" xfId="0" applyFill="1" applyBorder="1" applyAlignment="1" applyProtection="1">
      <alignment horizontal="center" vertical="center" wrapText="1"/>
      <protection locked="0"/>
    </xf>
    <xf numFmtId="0" fontId="0" fillId="6" borderId="13" xfId="0" applyFill="1" applyBorder="1" applyAlignment="1" applyProtection="1">
      <alignment horizontal="center" vertical="center" wrapText="1"/>
      <protection locked="0"/>
    </xf>
    <xf numFmtId="0" fontId="0" fillId="6" borderId="22" xfId="0" applyFill="1" applyBorder="1" applyAlignment="1" applyProtection="1">
      <alignment horizontal="center" vertical="center" wrapText="1"/>
      <protection locked="0"/>
    </xf>
    <xf numFmtId="0" fontId="0" fillId="6" borderId="18" xfId="0" applyFill="1" applyBorder="1" applyAlignment="1" applyProtection="1">
      <alignment horizontal="center" vertical="center" wrapText="1"/>
      <protection locked="0"/>
    </xf>
    <xf numFmtId="0" fontId="0" fillId="6" borderId="26" xfId="0" applyFill="1" applyBorder="1" applyAlignment="1" applyProtection="1">
      <alignment horizontal="center" vertical="center" wrapText="1"/>
      <protection locked="0"/>
    </xf>
    <xf numFmtId="0" fontId="0" fillId="10" borderId="26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95250</xdr:rowOff>
    </xdr:from>
    <xdr:to>
      <xdr:col>0</xdr:col>
      <xdr:colOff>942976</xdr:colOff>
      <xdr:row>4</xdr:row>
      <xdr:rowOff>178254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295275"/>
          <a:ext cx="819151" cy="702129"/>
        </a:xfrm>
        <a:prstGeom prst="rect">
          <a:avLst/>
        </a:prstGeom>
      </xdr:spPr>
    </xdr:pic>
    <xdr:clientData/>
  </xdr:twoCellAnchor>
  <xdr:twoCellAnchor editAs="oneCell">
    <xdr:from>
      <xdr:col>10</xdr:col>
      <xdr:colOff>264583</xdr:colOff>
      <xdr:row>2</xdr:row>
      <xdr:rowOff>172230</xdr:rowOff>
    </xdr:from>
    <xdr:to>
      <xdr:col>15</xdr:col>
      <xdr:colOff>254084</xdr:colOff>
      <xdr:row>4</xdr:row>
      <xdr:rowOff>190498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18916" y="563813"/>
          <a:ext cx="3069251" cy="4521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1</xdr:row>
      <xdr:rowOff>95250</xdr:rowOff>
    </xdr:from>
    <xdr:to>
      <xdr:col>0</xdr:col>
      <xdr:colOff>885825</xdr:colOff>
      <xdr:row>4</xdr:row>
      <xdr:rowOff>181961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4" y="295275"/>
          <a:ext cx="762001" cy="705836"/>
        </a:xfrm>
        <a:prstGeom prst="rect">
          <a:avLst/>
        </a:prstGeom>
      </xdr:spPr>
    </xdr:pic>
    <xdr:clientData/>
  </xdr:twoCellAnchor>
  <xdr:twoCellAnchor editAs="oneCell">
    <xdr:from>
      <xdr:col>10</xdr:col>
      <xdr:colOff>264583</xdr:colOff>
      <xdr:row>2</xdr:row>
      <xdr:rowOff>104775</xdr:rowOff>
    </xdr:from>
    <xdr:to>
      <xdr:col>15</xdr:col>
      <xdr:colOff>158834</xdr:colOff>
      <xdr:row>4</xdr:row>
      <xdr:rowOff>161925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17858" y="495300"/>
          <a:ext cx="3037501" cy="485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95250</xdr:rowOff>
    </xdr:from>
    <xdr:to>
      <xdr:col>0</xdr:col>
      <xdr:colOff>609601</xdr:colOff>
      <xdr:row>5</xdr:row>
      <xdr:rowOff>18234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295275"/>
          <a:ext cx="819151" cy="702129"/>
        </a:xfrm>
        <a:prstGeom prst="rect">
          <a:avLst/>
        </a:prstGeom>
      </xdr:spPr>
    </xdr:pic>
    <xdr:clientData/>
  </xdr:twoCellAnchor>
  <xdr:twoCellAnchor editAs="oneCell">
    <xdr:from>
      <xdr:col>13</xdr:col>
      <xdr:colOff>249343</xdr:colOff>
      <xdr:row>2</xdr:row>
      <xdr:rowOff>4590</xdr:rowOff>
    </xdr:from>
    <xdr:to>
      <xdr:col>20</xdr:col>
      <xdr:colOff>181694</xdr:colOff>
      <xdr:row>4</xdr:row>
      <xdr:rowOff>38098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57963" y="377970"/>
          <a:ext cx="3117511" cy="444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P29"/>
  <sheetViews>
    <sheetView zoomScale="60" zoomScaleNormal="60" workbookViewId="0">
      <selection activeCell="H22" sqref="H22"/>
    </sheetView>
  </sheetViews>
  <sheetFormatPr defaultRowHeight="14.4"/>
  <cols>
    <col min="1" max="1" width="15.5546875" customWidth="1"/>
    <col min="2" max="2" width="12.5546875" customWidth="1"/>
    <col min="3" max="3" width="12.33203125" customWidth="1"/>
    <col min="4" max="4" width="12.44140625" customWidth="1"/>
    <col min="5" max="6" width="6.44140625" customWidth="1"/>
    <col min="7" max="7" width="12.109375" customWidth="1"/>
    <col min="8" max="8" width="12.33203125" customWidth="1"/>
    <col min="9" max="9" width="11.44140625" customWidth="1"/>
    <col min="10" max="10" width="5.6640625" customWidth="1"/>
    <col min="11" max="11" width="6" customWidth="1"/>
    <col min="12" max="12" width="10.6640625" customWidth="1"/>
    <col min="13" max="13" width="12.109375" customWidth="1"/>
    <col min="14" max="14" width="11.109375" customWidth="1"/>
    <col min="15" max="16" width="6" customWidth="1"/>
  </cols>
  <sheetData>
    <row r="1" spans="1:16" ht="1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1"/>
      <c r="P1" s="1"/>
    </row>
    <row r="2" spans="1:1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spans="1:16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ht="18">
      <c r="A4" s="113" t="s">
        <v>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1"/>
      <c r="P4" s="112"/>
    </row>
    <row r="5" spans="1:16">
      <c r="A5" s="109" t="s">
        <v>12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1"/>
      <c r="P5" s="112"/>
    </row>
    <row r="6" spans="1:16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7"/>
    </row>
    <row r="7" spans="1:16">
      <c r="A7" s="5" t="s">
        <v>1</v>
      </c>
      <c r="B7" s="6" t="s">
        <v>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</row>
    <row r="8" spans="1:16">
      <c r="A8" s="5" t="s">
        <v>10</v>
      </c>
      <c r="B8" s="6" t="s">
        <v>9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</row>
    <row r="9" spans="1:16" ht="15" thickBot="1">
      <c r="A9" s="8" t="s">
        <v>0</v>
      </c>
      <c r="B9" s="10">
        <v>41771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6"/>
      <c r="O9" s="6"/>
      <c r="P9" s="7"/>
    </row>
    <row r="10" spans="1:16" ht="15" thickBo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30"/>
      <c r="O10" s="30"/>
      <c r="P10" s="30"/>
    </row>
    <row r="11" spans="1:16">
      <c r="A11" s="119" t="s">
        <v>2</v>
      </c>
      <c r="B11" s="123" t="s">
        <v>6</v>
      </c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5"/>
      <c r="P11" s="126"/>
    </row>
    <row r="12" spans="1:16">
      <c r="A12" s="120"/>
      <c r="B12" s="127">
        <v>2014</v>
      </c>
      <c r="C12" s="128"/>
      <c r="D12" s="128"/>
      <c r="E12" s="129"/>
      <c r="F12" s="130"/>
      <c r="G12" s="131">
        <v>2015</v>
      </c>
      <c r="H12" s="132"/>
      <c r="I12" s="132"/>
      <c r="J12" s="133"/>
      <c r="K12" s="134"/>
      <c r="L12" s="135">
        <v>2016</v>
      </c>
      <c r="M12" s="136"/>
      <c r="N12" s="136"/>
      <c r="O12" s="133"/>
      <c r="P12" s="137"/>
    </row>
    <row r="13" spans="1:16" ht="15" customHeight="1">
      <c r="A13" s="120"/>
      <c r="B13" s="117" t="s">
        <v>13</v>
      </c>
      <c r="C13" s="117" t="s">
        <v>14</v>
      </c>
      <c r="D13" s="117" t="s">
        <v>5</v>
      </c>
      <c r="E13" s="115" t="s">
        <v>17</v>
      </c>
      <c r="F13" s="116"/>
      <c r="G13" s="122" t="s">
        <v>13</v>
      </c>
      <c r="H13" s="122" t="s">
        <v>14</v>
      </c>
      <c r="I13" s="122" t="s">
        <v>5</v>
      </c>
      <c r="J13" s="146" t="s">
        <v>17</v>
      </c>
      <c r="K13" s="116"/>
      <c r="L13" s="147" t="s">
        <v>13</v>
      </c>
      <c r="M13" s="147" t="s">
        <v>14</v>
      </c>
      <c r="N13" s="147" t="s">
        <v>5</v>
      </c>
      <c r="O13" s="138" t="s">
        <v>17</v>
      </c>
      <c r="P13" s="139"/>
    </row>
    <row r="14" spans="1:16">
      <c r="A14" s="121"/>
      <c r="B14" s="118"/>
      <c r="C14" s="118"/>
      <c r="D14" s="118"/>
      <c r="E14" s="45" t="s">
        <v>15</v>
      </c>
      <c r="F14" s="45" t="s">
        <v>16</v>
      </c>
      <c r="G14" s="118"/>
      <c r="H14" s="118"/>
      <c r="I14" s="118"/>
      <c r="J14" s="46" t="s">
        <v>15</v>
      </c>
      <c r="K14" s="46" t="s">
        <v>16</v>
      </c>
      <c r="L14" s="118"/>
      <c r="M14" s="118"/>
      <c r="N14" s="118"/>
      <c r="O14" s="31" t="s">
        <v>15</v>
      </c>
      <c r="P14" s="32" t="s">
        <v>16</v>
      </c>
    </row>
    <row r="15" spans="1:16">
      <c r="A15" s="40"/>
      <c r="B15" s="41"/>
      <c r="C15" s="41"/>
      <c r="D15" s="42" t="e">
        <f>(C15/B15)*100</f>
        <v>#DIV/0!</v>
      </c>
      <c r="E15" s="42"/>
      <c r="F15" s="42"/>
      <c r="G15" s="43"/>
      <c r="H15" s="43"/>
      <c r="I15" s="44" t="e">
        <f>(H15/G15)*100</f>
        <v>#DIV/0!</v>
      </c>
      <c r="J15" s="44"/>
      <c r="K15" s="44"/>
      <c r="L15" s="17"/>
      <c r="M15" s="17"/>
      <c r="N15" s="33" t="e">
        <f>(M15/L15)*100</f>
        <v>#DIV/0!</v>
      </c>
      <c r="O15" s="33"/>
      <c r="P15" s="34"/>
    </row>
    <row r="16" spans="1:16">
      <c r="A16" s="23"/>
      <c r="B16" s="11"/>
      <c r="C16" s="11"/>
      <c r="D16" s="12"/>
      <c r="E16" s="12"/>
      <c r="F16" s="12"/>
      <c r="G16" s="20"/>
      <c r="H16" s="20"/>
      <c r="I16" s="26"/>
      <c r="J16" s="26"/>
      <c r="K16" s="26"/>
      <c r="L16" s="17"/>
      <c r="M16" s="17"/>
      <c r="N16" s="35"/>
      <c r="O16" s="35"/>
      <c r="P16" s="29"/>
    </row>
    <row r="17" spans="1:16">
      <c r="A17" s="23"/>
      <c r="B17" s="11"/>
      <c r="C17" s="11"/>
      <c r="D17" s="12"/>
      <c r="E17" s="12"/>
      <c r="F17" s="12"/>
      <c r="G17" s="20"/>
      <c r="H17" s="20"/>
      <c r="I17" s="26"/>
      <c r="J17" s="26"/>
      <c r="K17" s="26"/>
      <c r="L17" s="17"/>
      <c r="M17" s="17"/>
      <c r="N17" s="35"/>
      <c r="O17" s="35"/>
      <c r="P17" s="29"/>
    </row>
    <row r="18" spans="1:16">
      <c r="A18" s="23"/>
      <c r="B18" s="11"/>
      <c r="C18" s="11"/>
      <c r="D18" s="12"/>
      <c r="E18" s="12"/>
      <c r="F18" s="12"/>
      <c r="G18" s="20"/>
      <c r="H18" s="20"/>
      <c r="I18" s="26"/>
      <c r="J18" s="26"/>
      <c r="K18" s="26"/>
      <c r="L18" s="17"/>
      <c r="M18" s="17"/>
      <c r="N18" s="35"/>
      <c r="O18" s="35"/>
      <c r="P18" s="29"/>
    </row>
    <row r="19" spans="1:16">
      <c r="A19" s="23"/>
      <c r="B19" s="11"/>
      <c r="C19" s="11"/>
      <c r="D19" s="12"/>
      <c r="E19" s="12"/>
      <c r="F19" s="12"/>
      <c r="G19" s="20"/>
      <c r="H19" s="20"/>
      <c r="I19" s="26"/>
      <c r="J19" s="26"/>
      <c r="K19" s="26"/>
      <c r="L19" s="17"/>
      <c r="M19" s="17"/>
      <c r="N19" s="35"/>
      <c r="O19" s="35"/>
      <c r="P19" s="29"/>
    </row>
    <row r="20" spans="1:16">
      <c r="A20" s="23"/>
      <c r="B20" s="11"/>
      <c r="C20" s="11"/>
      <c r="D20" s="12"/>
      <c r="E20" s="12"/>
      <c r="F20" s="12"/>
      <c r="G20" s="20"/>
      <c r="H20" s="20"/>
      <c r="I20" s="26"/>
      <c r="J20" s="26"/>
      <c r="K20" s="26"/>
      <c r="L20" s="17"/>
      <c r="M20" s="17"/>
      <c r="N20" s="35"/>
      <c r="O20" s="35"/>
      <c r="P20" s="29"/>
    </row>
    <row r="21" spans="1:16">
      <c r="A21" s="23"/>
      <c r="B21" s="11"/>
      <c r="C21" s="11"/>
      <c r="D21" s="12"/>
      <c r="E21" s="12"/>
      <c r="F21" s="12"/>
      <c r="G21" s="20"/>
      <c r="H21" s="20"/>
      <c r="I21" s="26"/>
      <c r="J21" s="26"/>
      <c r="K21" s="26"/>
      <c r="L21" s="17"/>
      <c r="M21" s="17"/>
      <c r="N21" s="35"/>
      <c r="O21" s="35"/>
      <c r="P21" s="29"/>
    </row>
    <row r="22" spans="1:16">
      <c r="A22" s="23"/>
      <c r="B22" s="11"/>
      <c r="C22" s="11"/>
      <c r="D22" s="12"/>
      <c r="E22" s="12"/>
      <c r="F22" s="12"/>
      <c r="G22" s="20"/>
      <c r="H22" s="20"/>
      <c r="I22" s="26"/>
      <c r="J22" s="26"/>
      <c r="K22" s="26"/>
      <c r="L22" s="17"/>
      <c r="M22" s="17"/>
      <c r="N22" s="35"/>
      <c r="O22" s="35"/>
      <c r="P22" s="29"/>
    </row>
    <row r="23" spans="1:16">
      <c r="A23" s="23"/>
      <c r="B23" s="11"/>
      <c r="C23" s="11"/>
      <c r="D23" s="12"/>
      <c r="E23" s="12"/>
      <c r="F23" s="12"/>
      <c r="G23" s="20"/>
      <c r="H23" s="20"/>
      <c r="I23" s="26"/>
      <c r="J23" s="26"/>
      <c r="K23" s="26"/>
      <c r="L23" s="17"/>
      <c r="M23" s="17"/>
      <c r="N23" s="35"/>
      <c r="O23" s="35"/>
      <c r="P23" s="29"/>
    </row>
    <row r="24" spans="1:16">
      <c r="A24" s="23"/>
      <c r="B24" s="11"/>
      <c r="C24" s="11"/>
      <c r="D24" s="12"/>
      <c r="E24" s="12"/>
      <c r="F24" s="12"/>
      <c r="G24" s="20"/>
      <c r="H24" s="20"/>
      <c r="I24" s="26"/>
      <c r="J24" s="26"/>
      <c r="K24" s="26"/>
      <c r="L24" s="17"/>
      <c r="M24" s="17"/>
      <c r="N24" s="35"/>
      <c r="O24" s="35"/>
      <c r="P24" s="29"/>
    </row>
    <row r="25" spans="1:16">
      <c r="A25" s="23"/>
      <c r="B25" s="11"/>
      <c r="C25" s="11"/>
      <c r="D25" s="12"/>
      <c r="E25" s="12"/>
      <c r="F25" s="12"/>
      <c r="G25" s="20"/>
      <c r="H25" s="20"/>
      <c r="I25" s="26"/>
      <c r="J25" s="26"/>
      <c r="K25" s="26"/>
      <c r="L25" s="17"/>
      <c r="M25" s="17"/>
      <c r="N25" s="35"/>
      <c r="O25" s="35"/>
      <c r="P25" s="29"/>
    </row>
    <row r="26" spans="1:16">
      <c r="A26" s="23"/>
      <c r="B26" s="11"/>
      <c r="C26" s="11"/>
      <c r="D26" s="12"/>
      <c r="E26" s="12"/>
      <c r="F26" s="12"/>
      <c r="G26" s="20"/>
      <c r="H26" s="20"/>
      <c r="I26" s="26"/>
      <c r="J26" s="26"/>
      <c r="K26" s="26"/>
      <c r="L26" s="17"/>
      <c r="M26" s="17"/>
      <c r="N26" s="35"/>
      <c r="O26" s="35"/>
      <c r="P26" s="29"/>
    </row>
    <row r="27" spans="1:16">
      <c r="A27" s="23"/>
      <c r="B27" s="11"/>
      <c r="C27" s="11"/>
      <c r="D27" s="12"/>
      <c r="E27" s="12"/>
      <c r="F27" s="12"/>
      <c r="G27" s="20"/>
      <c r="H27" s="20"/>
      <c r="I27" s="26"/>
      <c r="J27" s="26"/>
      <c r="K27" s="26"/>
      <c r="L27" s="17"/>
      <c r="M27" s="17"/>
      <c r="N27" s="35"/>
      <c r="O27" s="35"/>
      <c r="P27" s="29"/>
    </row>
    <row r="28" spans="1:16" ht="15" thickBot="1">
      <c r="A28" s="24"/>
      <c r="B28" s="13"/>
      <c r="C28" s="13"/>
      <c r="D28" s="14"/>
      <c r="E28" s="14"/>
      <c r="F28" s="14"/>
      <c r="G28" s="21"/>
      <c r="H28" s="21"/>
      <c r="I28" s="27"/>
      <c r="J28" s="27"/>
      <c r="K28" s="27"/>
      <c r="L28" s="18"/>
      <c r="M28" s="18"/>
      <c r="N28" s="36"/>
      <c r="O28" s="37"/>
      <c r="P28" s="38"/>
    </row>
    <row r="29" spans="1:16" ht="16.2" thickBot="1">
      <c r="A29" s="25" t="s">
        <v>11</v>
      </c>
      <c r="B29" s="15">
        <f>SUM(B15:B28)</f>
        <v>0</v>
      </c>
      <c r="C29" s="15">
        <f>SUM(C15:C28)</f>
        <v>0</v>
      </c>
      <c r="D29" s="16" t="e">
        <f>(C29/B29)*100</f>
        <v>#DIV/0!</v>
      </c>
      <c r="E29" s="144"/>
      <c r="F29" s="145"/>
      <c r="G29" s="22">
        <f t="shared" ref="G29:M29" si="0">SUM(G15:G28)</f>
        <v>0</v>
      </c>
      <c r="H29" s="22">
        <f t="shared" si="0"/>
        <v>0</v>
      </c>
      <c r="I29" s="28" t="e">
        <f>(H29/G29)*100</f>
        <v>#DIV/0!</v>
      </c>
      <c r="J29" s="142"/>
      <c r="K29" s="143"/>
      <c r="L29" s="19">
        <f t="shared" si="0"/>
        <v>0</v>
      </c>
      <c r="M29" s="19">
        <f t="shared" si="0"/>
        <v>0</v>
      </c>
      <c r="N29" s="39" t="e">
        <f>(M29/L29)*100</f>
        <v>#DIV/0!</v>
      </c>
      <c r="O29" s="140"/>
      <c r="P29" s="141"/>
    </row>
  </sheetData>
  <mergeCells count="22">
    <mergeCell ref="O29:P29"/>
    <mergeCell ref="J29:K29"/>
    <mergeCell ref="E29:F29"/>
    <mergeCell ref="I13:I14"/>
    <mergeCell ref="J13:K13"/>
    <mergeCell ref="L13:L14"/>
    <mergeCell ref="M13:M14"/>
    <mergeCell ref="N13:N14"/>
    <mergeCell ref="A5:P5"/>
    <mergeCell ref="A4:P4"/>
    <mergeCell ref="E13:F13"/>
    <mergeCell ref="D13:D14"/>
    <mergeCell ref="C13:C14"/>
    <mergeCell ref="B13:B14"/>
    <mergeCell ref="A11:A14"/>
    <mergeCell ref="G13:G14"/>
    <mergeCell ref="H13:H14"/>
    <mergeCell ref="B11:P11"/>
    <mergeCell ref="B12:F12"/>
    <mergeCell ref="G12:K12"/>
    <mergeCell ref="L12:P12"/>
    <mergeCell ref="O13:P13"/>
  </mergeCells>
  <pageMargins left="0.7" right="0.7" top="0.75" bottom="0.75" header="0.3" footer="0.3"/>
  <pageSetup paperSize="9" orientation="landscape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29"/>
  <sheetViews>
    <sheetView tabSelected="1" workbookViewId="0">
      <selection activeCell="Q2" sqref="Q2"/>
    </sheetView>
  </sheetViews>
  <sheetFormatPr defaultRowHeight="14.4"/>
  <cols>
    <col min="1" max="1" width="15.5546875" customWidth="1"/>
    <col min="2" max="2" width="12.5546875" customWidth="1"/>
    <col min="3" max="3" width="12.33203125" customWidth="1"/>
    <col min="4" max="4" width="12.44140625" customWidth="1"/>
    <col min="5" max="6" width="6.44140625" customWidth="1"/>
    <col min="7" max="7" width="12.109375" customWidth="1"/>
    <col min="8" max="8" width="12.33203125" customWidth="1"/>
    <col min="9" max="9" width="11.44140625" customWidth="1"/>
    <col min="10" max="10" width="5.6640625" customWidth="1"/>
    <col min="11" max="11" width="6" customWidth="1"/>
    <col min="12" max="12" width="11.88671875" customWidth="1"/>
    <col min="13" max="13" width="12.109375" customWidth="1"/>
    <col min="14" max="14" width="11.109375" customWidth="1"/>
    <col min="15" max="16" width="6" customWidth="1"/>
  </cols>
  <sheetData>
    <row r="1" spans="1:16" ht="1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1"/>
      <c r="P1" s="1"/>
    </row>
    <row r="2" spans="1:1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</row>
    <row r="3" spans="1:16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ht="18">
      <c r="A4" s="113" t="s">
        <v>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1"/>
      <c r="P4" s="112"/>
    </row>
    <row r="5" spans="1:16">
      <c r="A5" s="109" t="s">
        <v>18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1"/>
      <c r="P5" s="112"/>
    </row>
    <row r="6" spans="1:16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7"/>
    </row>
    <row r="7" spans="1:16">
      <c r="A7" s="5" t="s">
        <v>1</v>
      </c>
      <c r="B7" s="6" t="s">
        <v>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</row>
    <row r="8" spans="1:16">
      <c r="A8" s="5" t="s">
        <v>10</v>
      </c>
      <c r="B8" s="6" t="s">
        <v>9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</row>
    <row r="9" spans="1:16" ht="15" thickBot="1">
      <c r="A9" s="8" t="s">
        <v>0</v>
      </c>
      <c r="B9" s="10">
        <v>41771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6"/>
      <c r="O9" s="6"/>
      <c r="P9" s="7"/>
    </row>
    <row r="10" spans="1:16" ht="15" thickBo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30"/>
      <c r="O10" s="30"/>
      <c r="P10" s="30"/>
    </row>
    <row r="11" spans="1:16">
      <c r="A11" s="119" t="s">
        <v>2</v>
      </c>
      <c r="B11" s="123" t="s">
        <v>6</v>
      </c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5"/>
      <c r="P11" s="126"/>
    </row>
    <row r="12" spans="1:16">
      <c r="A12" s="120"/>
      <c r="B12" s="127">
        <v>2014</v>
      </c>
      <c r="C12" s="128"/>
      <c r="D12" s="128"/>
      <c r="E12" s="129"/>
      <c r="F12" s="130"/>
      <c r="G12" s="131">
        <v>2015</v>
      </c>
      <c r="H12" s="132"/>
      <c r="I12" s="132"/>
      <c r="J12" s="133"/>
      <c r="K12" s="134"/>
      <c r="L12" s="135">
        <v>2016</v>
      </c>
      <c r="M12" s="136"/>
      <c r="N12" s="136"/>
      <c r="O12" s="133"/>
      <c r="P12" s="137"/>
    </row>
    <row r="13" spans="1:16" ht="15" customHeight="1">
      <c r="A13" s="120"/>
      <c r="B13" s="117" t="s">
        <v>3</v>
      </c>
      <c r="C13" s="117" t="s">
        <v>4</v>
      </c>
      <c r="D13" s="117" t="s">
        <v>5</v>
      </c>
      <c r="E13" s="115" t="s">
        <v>17</v>
      </c>
      <c r="F13" s="116"/>
      <c r="G13" s="122" t="s">
        <v>3</v>
      </c>
      <c r="H13" s="122" t="s">
        <v>4</v>
      </c>
      <c r="I13" s="122" t="s">
        <v>5</v>
      </c>
      <c r="J13" s="146" t="s">
        <v>17</v>
      </c>
      <c r="K13" s="116"/>
      <c r="L13" s="147" t="s">
        <v>3</v>
      </c>
      <c r="M13" s="147" t="s">
        <v>4</v>
      </c>
      <c r="N13" s="147" t="s">
        <v>5</v>
      </c>
      <c r="O13" s="138" t="s">
        <v>17</v>
      </c>
      <c r="P13" s="139"/>
    </row>
    <row r="14" spans="1:16" ht="27.75" customHeight="1">
      <c r="A14" s="121"/>
      <c r="B14" s="118"/>
      <c r="C14" s="118"/>
      <c r="D14" s="118"/>
      <c r="E14" s="45" t="s">
        <v>15</v>
      </c>
      <c r="F14" s="45" t="s">
        <v>16</v>
      </c>
      <c r="G14" s="148"/>
      <c r="H14" s="148"/>
      <c r="I14" s="118"/>
      <c r="J14" s="46" t="s">
        <v>15</v>
      </c>
      <c r="K14" s="46" t="s">
        <v>16</v>
      </c>
      <c r="L14" s="149"/>
      <c r="M14" s="149"/>
      <c r="N14" s="118"/>
      <c r="O14" s="31" t="s">
        <v>15</v>
      </c>
      <c r="P14" s="32" t="s">
        <v>16</v>
      </c>
    </row>
    <row r="15" spans="1:16">
      <c r="A15" s="40"/>
      <c r="B15" s="41"/>
      <c r="C15" s="41"/>
      <c r="D15" s="42" t="e">
        <f>(C15/B15)*100</f>
        <v>#DIV/0!</v>
      </c>
      <c r="E15" s="42"/>
      <c r="F15" s="42"/>
      <c r="G15" s="43"/>
      <c r="H15" s="43"/>
      <c r="I15" s="44" t="e">
        <f>(H15/G15)*100</f>
        <v>#DIV/0!</v>
      </c>
      <c r="J15" s="44"/>
      <c r="K15" s="44"/>
      <c r="L15" s="17"/>
      <c r="M15" s="17"/>
      <c r="N15" s="33" t="e">
        <f>(M15/L15)*100</f>
        <v>#DIV/0!</v>
      </c>
      <c r="O15" s="33"/>
      <c r="P15" s="34"/>
    </row>
    <row r="16" spans="1:16">
      <c r="A16" s="23"/>
      <c r="B16" s="11"/>
      <c r="C16" s="11"/>
      <c r="D16" s="12"/>
      <c r="E16" s="12"/>
      <c r="F16" s="12"/>
      <c r="G16" s="20"/>
      <c r="H16" s="20"/>
      <c r="I16" s="26"/>
      <c r="J16" s="26"/>
      <c r="K16" s="26"/>
      <c r="L16" s="17"/>
      <c r="M16" s="17"/>
      <c r="N16" s="35"/>
      <c r="O16" s="35"/>
      <c r="P16" s="29"/>
    </row>
    <row r="17" spans="1:16">
      <c r="A17" s="23"/>
      <c r="B17" s="11"/>
      <c r="C17" s="11"/>
      <c r="D17" s="12"/>
      <c r="E17" s="12"/>
      <c r="F17" s="12"/>
      <c r="G17" s="20"/>
      <c r="H17" s="20"/>
      <c r="I17" s="26"/>
      <c r="J17" s="26"/>
      <c r="K17" s="26"/>
      <c r="L17" s="17"/>
      <c r="M17" s="17"/>
      <c r="N17" s="35"/>
      <c r="O17" s="35"/>
      <c r="P17" s="29"/>
    </row>
    <row r="18" spans="1:16">
      <c r="A18" s="23"/>
      <c r="B18" s="11"/>
      <c r="C18" s="11"/>
      <c r="D18" s="12"/>
      <c r="E18" s="12"/>
      <c r="F18" s="12"/>
      <c r="G18" s="20"/>
      <c r="H18" s="20"/>
      <c r="I18" s="26"/>
      <c r="J18" s="26"/>
      <c r="K18" s="26"/>
      <c r="L18" s="17"/>
      <c r="M18" s="17"/>
      <c r="N18" s="35"/>
      <c r="O18" s="35"/>
      <c r="P18" s="29"/>
    </row>
    <row r="19" spans="1:16">
      <c r="A19" s="23"/>
      <c r="B19" s="11"/>
      <c r="C19" s="11"/>
      <c r="D19" s="12"/>
      <c r="E19" s="12"/>
      <c r="F19" s="12"/>
      <c r="G19" s="20"/>
      <c r="H19" s="20"/>
      <c r="I19" s="26"/>
      <c r="J19" s="26"/>
      <c r="K19" s="26"/>
      <c r="L19" s="17"/>
      <c r="M19" s="17"/>
      <c r="N19" s="35"/>
      <c r="O19" s="35"/>
      <c r="P19" s="29"/>
    </row>
    <row r="20" spans="1:16">
      <c r="A20" s="23"/>
      <c r="B20" s="11"/>
      <c r="C20" s="11"/>
      <c r="D20" s="12"/>
      <c r="E20" s="12"/>
      <c r="F20" s="12"/>
      <c r="G20" s="20"/>
      <c r="H20" s="20"/>
      <c r="I20" s="26"/>
      <c r="J20" s="26"/>
      <c r="K20" s="26"/>
      <c r="L20" s="17"/>
      <c r="M20" s="17"/>
      <c r="N20" s="35"/>
      <c r="O20" s="35"/>
      <c r="P20" s="29"/>
    </row>
    <row r="21" spans="1:16">
      <c r="A21" s="23"/>
      <c r="B21" s="11"/>
      <c r="C21" s="11"/>
      <c r="D21" s="12"/>
      <c r="E21" s="12"/>
      <c r="F21" s="12"/>
      <c r="G21" s="20"/>
      <c r="H21" s="20"/>
      <c r="I21" s="26"/>
      <c r="J21" s="26"/>
      <c r="K21" s="26"/>
      <c r="L21" s="17"/>
      <c r="M21" s="17"/>
      <c r="N21" s="35"/>
      <c r="O21" s="35"/>
      <c r="P21" s="29"/>
    </row>
    <row r="22" spans="1:16">
      <c r="A22" s="23"/>
      <c r="B22" s="11"/>
      <c r="C22" s="11"/>
      <c r="D22" s="12"/>
      <c r="E22" s="12"/>
      <c r="F22" s="12"/>
      <c r="G22" s="20"/>
      <c r="H22" s="20"/>
      <c r="I22" s="26"/>
      <c r="J22" s="26"/>
      <c r="K22" s="26"/>
      <c r="L22" s="17"/>
      <c r="M22" s="17"/>
      <c r="N22" s="35"/>
      <c r="O22" s="35"/>
      <c r="P22" s="29"/>
    </row>
    <row r="23" spans="1:16">
      <c r="A23" s="23"/>
      <c r="B23" s="11"/>
      <c r="C23" s="11"/>
      <c r="D23" s="12"/>
      <c r="E23" s="12"/>
      <c r="F23" s="12"/>
      <c r="G23" s="20"/>
      <c r="H23" s="20"/>
      <c r="I23" s="26"/>
      <c r="J23" s="26"/>
      <c r="K23" s="26"/>
      <c r="L23" s="17"/>
      <c r="M23" s="17"/>
      <c r="N23" s="35"/>
      <c r="O23" s="35"/>
      <c r="P23" s="29"/>
    </row>
    <row r="24" spans="1:16">
      <c r="A24" s="23"/>
      <c r="B24" s="11"/>
      <c r="C24" s="11"/>
      <c r="D24" s="12"/>
      <c r="E24" s="12"/>
      <c r="F24" s="12"/>
      <c r="G24" s="20"/>
      <c r="H24" s="20"/>
      <c r="I24" s="26"/>
      <c r="J24" s="26"/>
      <c r="K24" s="26"/>
      <c r="L24" s="17"/>
      <c r="M24" s="17"/>
      <c r="N24" s="35"/>
      <c r="O24" s="35"/>
      <c r="P24" s="29"/>
    </row>
    <row r="25" spans="1:16">
      <c r="A25" s="23"/>
      <c r="B25" s="11"/>
      <c r="C25" s="11"/>
      <c r="D25" s="12"/>
      <c r="E25" s="12"/>
      <c r="F25" s="12"/>
      <c r="G25" s="20"/>
      <c r="H25" s="20"/>
      <c r="I25" s="26"/>
      <c r="J25" s="26"/>
      <c r="K25" s="26"/>
      <c r="L25" s="17"/>
      <c r="M25" s="17"/>
      <c r="N25" s="35"/>
      <c r="O25" s="35"/>
      <c r="P25" s="29"/>
    </row>
    <row r="26" spans="1:16">
      <c r="A26" s="23"/>
      <c r="B26" s="11"/>
      <c r="C26" s="11"/>
      <c r="D26" s="12"/>
      <c r="E26" s="12"/>
      <c r="F26" s="12"/>
      <c r="G26" s="20"/>
      <c r="H26" s="20"/>
      <c r="I26" s="26"/>
      <c r="J26" s="26"/>
      <c r="K26" s="26"/>
      <c r="L26" s="17"/>
      <c r="M26" s="17"/>
      <c r="N26" s="35"/>
      <c r="O26" s="35"/>
      <c r="P26" s="29"/>
    </row>
    <row r="27" spans="1:16">
      <c r="A27" s="23"/>
      <c r="B27" s="11"/>
      <c r="C27" s="11"/>
      <c r="D27" s="12"/>
      <c r="E27" s="12"/>
      <c r="F27" s="12"/>
      <c r="G27" s="20"/>
      <c r="H27" s="20"/>
      <c r="I27" s="26"/>
      <c r="J27" s="26"/>
      <c r="K27" s="26"/>
      <c r="L27" s="17"/>
      <c r="M27" s="17"/>
      <c r="N27" s="35"/>
      <c r="O27" s="35"/>
      <c r="P27" s="29"/>
    </row>
    <row r="28" spans="1:16" ht="15" thickBot="1">
      <c r="A28" s="24"/>
      <c r="B28" s="13"/>
      <c r="C28" s="13"/>
      <c r="D28" s="14"/>
      <c r="E28" s="14"/>
      <c r="F28" s="14"/>
      <c r="G28" s="21"/>
      <c r="H28" s="21"/>
      <c r="I28" s="27"/>
      <c r="J28" s="27"/>
      <c r="K28" s="27"/>
      <c r="L28" s="18"/>
      <c r="M28" s="18"/>
      <c r="N28" s="36"/>
      <c r="O28" s="37"/>
      <c r="P28" s="38"/>
    </row>
    <row r="29" spans="1:16" ht="16.2" thickBot="1">
      <c r="A29" s="25" t="s">
        <v>11</v>
      </c>
      <c r="B29" s="15">
        <f>SUM(B15:B28)</f>
        <v>0</v>
      </c>
      <c r="C29" s="15">
        <f>SUM(C15:C28)</f>
        <v>0</v>
      </c>
      <c r="D29" s="16" t="e">
        <f>(C29/B29)*100</f>
        <v>#DIV/0!</v>
      </c>
      <c r="E29" s="144"/>
      <c r="F29" s="145"/>
      <c r="G29" s="22">
        <f t="shared" ref="G29:M29" si="0">SUM(G15:G28)</f>
        <v>0</v>
      </c>
      <c r="H29" s="22">
        <f t="shared" si="0"/>
        <v>0</v>
      </c>
      <c r="I29" s="28" t="e">
        <f>(H29/G29)*100</f>
        <v>#DIV/0!</v>
      </c>
      <c r="J29" s="142"/>
      <c r="K29" s="143"/>
      <c r="L29" s="19">
        <f t="shared" si="0"/>
        <v>0</v>
      </c>
      <c r="M29" s="19">
        <f t="shared" si="0"/>
        <v>0</v>
      </c>
      <c r="N29" s="39" t="e">
        <f>(M29/L29)*100</f>
        <v>#DIV/0!</v>
      </c>
      <c r="O29" s="140"/>
      <c r="P29" s="141"/>
    </row>
  </sheetData>
  <mergeCells count="22">
    <mergeCell ref="E29:F29"/>
    <mergeCell ref="J29:K29"/>
    <mergeCell ref="O29:P29"/>
    <mergeCell ref="I13:I14"/>
    <mergeCell ref="J13:K13"/>
    <mergeCell ref="L13:L14"/>
    <mergeCell ref="M13:M14"/>
    <mergeCell ref="N13:N14"/>
    <mergeCell ref="O13:P13"/>
    <mergeCell ref="A4:P4"/>
    <mergeCell ref="A5:P5"/>
    <mergeCell ref="A11:A14"/>
    <mergeCell ref="B11:P11"/>
    <mergeCell ref="B12:F12"/>
    <mergeCell ref="G12:K12"/>
    <mergeCell ref="L12:P12"/>
    <mergeCell ref="B13:B14"/>
    <mergeCell ref="C13:C14"/>
    <mergeCell ref="D13:D14"/>
    <mergeCell ref="E13:F13"/>
    <mergeCell ref="G13:G14"/>
    <mergeCell ref="H13:H1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9"/>
  <sheetViews>
    <sheetView showGridLines="0" topLeftCell="A4" zoomScale="77" zoomScaleNormal="77" workbookViewId="0">
      <selection activeCell="I18" sqref="I18"/>
    </sheetView>
  </sheetViews>
  <sheetFormatPr defaultRowHeight="14.4"/>
  <cols>
    <col min="1" max="1" width="22.44140625" style="49" customWidth="1"/>
    <col min="2" max="2" width="10.44140625" style="49" customWidth="1"/>
    <col min="3" max="3" width="8.109375" style="49" customWidth="1"/>
    <col min="4" max="4" width="8.6640625" style="49" customWidth="1"/>
    <col min="5" max="5" width="9.5546875" style="49" customWidth="1"/>
    <col min="6" max="6" width="8" style="49" customWidth="1"/>
    <col min="7" max="7" width="8.44140625" style="49" customWidth="1"/>
    <col min="8" max="8" width="7.88671875" style="49" customWidth="1"/>
    <col min="9" max="9" width="7.88671875" style="49" bestFit="1" customWidth="1"/>
    <col min="10" max="11" width="4" style="49" customWidth="1"/>
    <col min="12" max="12" width="7.88671875" style="49" customWidth="1"/>
    <col min="13" max="13" width="8.77734375" style="49" customWidth="1"/>
    <col min="14" max="14" width="8.21875" style="49" customWidth="1"/>
    <col min="15" max="16" width="4" style="49" customWidth="1"/>
    <col min="17" max="17" width="8.77734375" style="49" customWidth="1"/>
    <col min="18" max="18" width="9.21875" style="49" customWidth="1"/>
    <col min="19" max="19" width="8.21875" style="49" customWidth="1"/>
    <col min="20" max="21" width="4" style="49" customWidth="1"/>
    <col min="22" max="16384" width="8.88671875" style="49"/>
  </cols>
  <sheetData>
    <row r="1" spans="1:21" ht="15" thickBo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8"/>
      <c r="U1" s="48"/>
    </row>
    <row r="2" spans="1:21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2"/>
    </row>
    <row r="3" spans="1:21">
      <c r="A3" s="53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54"/>
    </row>
    <row r="4" spans="1:21" ht="18">
      <c r="A4" s="150" t="s">
        <v>7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2"/>
      <c r="U4" s="153"/>
    </row>
    <row r="5" spans="1:21">
      <c r="A5" s="154" t="s">
        <v>12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2"/>
      <c r="U5" s="153"/>
    </row>
    <row r="6" spans="1:21">
      <c r="A6" s="53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54"/>
    </row>
    <row r="7" spans="1:21">
      <c r="A7" s="53" t="s">
        <v>1</v>
      </c>
      <c r="B7" s="47" t="s">
        <v>8</v>
      </c>
      <c r="C7" s="47"/>
      <c r="D7" s="47"/>
      <c r="E7" s="47"/>
      <c r="F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54"/>
    </row>
    <row r="8" spans="1:21">
      <c r="A8" s="53" t="s">
        <v>10</v>
      </c>
      <c r="B8" s="47" t="s">
        <v>9</v>
      </c>
      <c r="C8" s="47"/>
      <c r="D8" s="47"/>
      <c r="E8" s="47"/>
      <c r="F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54"/>
    </row>
    <row r="9" spans="1:21" ht="15" thickBot="1">
      <c r="A9" s="55" t="s">
        <v>0</v>
      </c>
      <c r="B9" s="167">
        <v>41771</v>
      </c>
      <c r="C9" s="167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47"/>
      <c r="T9" s="47"/>
      <c r="U9" s="54"/>
    </row>
    <row r="10" spans="1:21" ht="15" thickBot="1">
      <c r="A10" s="57"/>
      <c r="B10" s="57"/>
      <c r="C10" s="57"/>
      <c r="D10" s="57"/>
      <c r="E10" s="57"/>
      <c r="F10" s="5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57"/>
      <c r="T10" s="57"/>
      <c r="U10" s="57"/>
    </row>
    <row r="11" spans="1:21" ht="15.6">
      <c r="A11" s="156" t="s">
        <v>24</v>
      </c>
      <c r="B11" s="175" t="s">
        <v>25</v>
      </c>
      <c r="C11" s="176"/>
      <c r="D11" s="176"/>
      <c r="E11" s="176"/>
      <c r="F11" s="176"/>
      <c r="G11" s="169" t="s">
        <v>6</v>
      </c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1"/>
    </row>
    <row r="12" spans="1:21">
      <c r="A12" s="157"/>
      <c r="B12" s="177"/>
      <c r="C12" s="178"/>
      <c r="D12" s="178"/>
      <c r="E12" s="178"/>
      <c r="F12" s="178"/>
      <c r="G12" s="158">
        <v>2014</v>
      </c>
      <c r="H12" s="159"/>
      <c r="I12" s="159"/>
      <c r="J12" s="159"/>
      <c r="K12" s="160"/>
      <c r="L12" s="161">
        <v>2015</v>
      </c>
      <c r="M12" s="162"/>
      <c r="N12" s="162"/>
      <c r="O12" s="162"/>
      <c r="P12" s="163"/>
      <c r="Q12" s="172">
        <v>2016</v>
      </c>
      <c r="R12" s="173"/>
      <c r="S12" s="173"/>
      <c r="T12" s="173"/>
      <c r="U12" s="174"/>
    </row>
    <row r="13" spans="1:21" s="58" customFormat="1" ht="28.8" customHeight="1">
      <c r="A13" s="157"/>
      <c r="B13" s="195" t="s">
        <v>21</v>
      </c>
      <c r="C13" s="168" t="s">
        <v>22</v>
      </c>
      <c r="D13" s="168" t="s">
        <v>19</v>
      </c>
      <c r="E13" s="168" t="s">
        <v>23</v>
      </c>
      <c r="F13" s="168" t="s">
        <v>26</v>
      </c>
      <c r="G13" s="164" t="s">
        <v>22</v>
      </c>
      <c r="H13" s="164" t="s">
        <v>20</v>
      </c>
      <c r="I13" s="166" t="s">
        <v>27</v>
      </c>
      <c r="J13" s="189" t="s">
        <v>17</v>
      </c>
      <c r="K13" s="190"/>
      <c r="L13" s="191" t="s">
        <v>22</v>
      </c>
      <c r="M13" s="191" t="s">
        <v>20</v>
      </c>
      <c r="N13" s="191" t="s">
        <v>27</v>
      </c>
      <c r="O13" s="193" t="s">
        <v>17</v>
      </c>
      <c r="P13" s="194"/>
      <c r="Q13" s="179" t="s">
        <v>22</v>
      </c>
      <c r="R13" s="179" t="s">
        <v>20</v>
      </c>
      <c r="S13" s="179" t="s">
        <v>27</v>
      </c>
      <c r="T13" s="181" t="s">
        <v>17</v>
      </c>
      <c r="U13" s="182"/>
    </row>
    <row r="14" spans="1:21" ht="14.4" customHeight="1">
      <c r="A14" s="157"/>
      <c r="B14" s="195"/>
      <c r="C14" s="168"/>
      <c r="D14" s="168"/>
      <c r="E14" s="168"/>
      <c r="F14" s="168"/>
      <c r="G14" s="165"/>
      <c r="H14" s="165"/>
      <c r="I14" s="165"/>
      <c r="J14" s="59" t="s">
        <v>15</v>
      </c>
      <c r="K14" s="59" t="s">
        <v>16</v>
      </c>
      <c r="L14" s="192"/>
      <c r="M14" s="192"/>
      <c r="N14" s="192"/>
      <c r="O14" s="60" t="s">
        <v>15</v>
      </c>
      <c r="P14" s="60" t="s">
        <v>16</v>
      </c>
      <c r="Q14" s="180"/>
      <c r="R14" s="180"/>
      <c r="S14" s="180"/>
      <c r="T14" s="61" t="s">
        <v>15</v>
      </c>
      <c r="U14" s="62" t="s">
        <v>16</v>
      </c>
    </row>
    <row r="15" spans="1:21">
      <c r="A15" s="63" t="s">
        <v>28</v>
      </c>
      <c r="B15" s="64">
        <v>30</v>
      </c>
      <c r="C15" s="84">
        <f t="shared" ref="C15:C16" si="0">IF(SUM(G15,L15,Q15)=0,"",SUM(G15,L15,Q15))</f>
        <v>9</v>
      </c>
      <c r="D15" s="84">
        <f>SUM(B15:C15)</f>
        <v>39</v>
      </c>
      <c r="E15" s="84">
        <f>+B15+H15+M15+R15</f>
        <v>30</v>
      </c>
      <c r="F15" s="85">
        <f t="shared" ref="F15:F16" si="1">IF(ISERROR(E15/D15*100),"",E15/D15*100)</f>
        <v>76.923076923076934</v>
      </c>
      <c r="G15" s="65">
        <v>3</v>
      </c>
      <c r="H15" s="65"/>
      <c r="I15" s="90">
        <f>IF(ISERROR(H15/G15)*100,"",(H15/G15)*100)</f>
        <v>0</v>
      </c>
      <c r="J15" s="66"/>
      <c r="K15" s="66"/>
      <c r="L15" s="67">
        <v>3</v>
      </c>
      <c r="M15" s="67"/>
      <c r="N15" s="91">
        <f>IF(ISERROR(M15/L15)*100,"",(M15/L15)*100)</f>
        <v>0</v>
      </c>
      <c r="O15" s="68"/>
      <c r="P15" s="68"/>
      <c r="Q15" s="69">
        <v>3</v>
      </c>
      <c r="R15" s="69"/>
      <c r="S15" s="94">
        <f>IF(ISERROR(R15/Q15)*100,"",(R15/Q15)*100)</f>
        <v>0</v>
      </c>
      <c r="T15" s="70"/>
      <c r="U15" s="71"/>
    </row>
    <row r="16" spans="1:21">
      <c r="A16" s="72" t="s">
        <v>29</v>
      </c>
      <c r="B16" s="64">
        <v>1</v>
      </c>
      <c r="C16" s="84">
        <f t="shared" si="0"/>
        <v>10</v>
      </c>
      <c r="D16" s="84">
        <f t="shared" ref="D16:D17" si="2">IF(SUM(B16:C16)=0,"",SUM(B16:C16))</f>
        <v>11</v>
      </c>
      <c r="E16" s="84">
        <f t="shared" ref="E16:E17" si="3">IF(B16+H16+M16+R16=0,"",B16+H16+M16+R16)</f>
        <v>3</v>
      </c>
      <c r="F16" s="85">
        <f t="shared" si="1"/>
        <v>27.27272727272727</v>
      </c>
      <c r="G16" s="73">
        <v>3</v>
      </c>
      <c r="H16" s="73">
        <v>2</v>
      </c>
      <c r="I16" s="107">
        <f t="shared" ref="I16:I29" si="4">IF(ISERROR(H16/G16)*100,"",(H16/G16)*100)</f>
        <v>66.666666666666657</v>
      </c>
      <c r="J16" s="73"/>
      <c r="K16" s="73"/>
      <c r="L16" s="74">
        <v>3</v>
      </c>
      <c r="M16" s="74"/>
      <c r="N16" s="92">
        <f t="shared" ref="N16:N29" si="5">IF(ISERROR(M16/L16)*100,"",(M16/L16)*100)</f>
        <v>0</v>
      </c>
      <c r="O16" s="74"/>
      <c r="P16" s="74"/>
      <c r="Q16" s="69">
        <v>4</v>
      </c>
      <c r="R16" s="69"/>
      <c r="S16" s="94">
        <f t="shared" ref="S16:S29" si="6">IF(ISERROR(R16/Q16)*100,"",(R16/Q16)*100)</f>
        <v>0</v>
      </c>
      <c r="T16" s="69"/>
      <c r="U16" s="75"/>
    </row>
    <row r="17" spans="1:21">
      <c r="A17" s="72"/>
      <c r="B17" s="76"/>
      <c r="C17" s="84">
        <f>IF(SUM(G17,L17,Q17)=0,"",SUM(G17,L17,Q17))</f>
        <v>1</v>
      </c>
      <c r="D17" s="84">
        <f t="shared" si="2"/>
        <v>1</v>
      </c>
      <c r="E17" s="84" t="str">
        <f t="shared" si="3"/>
        <v/>
      </c>
      <c r="F17" s="85" t="str">
        <f>IF(ISERROR(E17/D17*100),"",E17/D17*100)</f>
        <v/>
      </c>
      <c r="G17" s="73">
        <v>1</v>
      </c>
      <c r="H17" s="73"/>
      <c r="I17" s="107">
        <f t="shared" si="4"/>
        <v>0</v>
      </c>
      <c r="J17" s="73"/>
      <c r="K17" s="73"/>
      <c r="L17" s="74"/>
      <c r="M17" s="74"/>
      <c r="N17" s="92" t="str">
        <f t="shared" si="5"/>
        <v/>
      </c>
      <c r="O17" s="74"/>
      <c r="P17" s="74"/>
      <c r="Q17" s="69"/>
      <c r="R17" s="69"/>
      <c r="S17" s="94" t="str">
        <f t="shared" si="6"/>
        <v/>
      </c>
      <c r="T17" s="69"/>
      <c r="U17" s="75"/>
    </row>
    <row r="18" spans="1:21">
      <c r="A18" s="72"/>
      <c r="B18" s="76"/>
      <c r="C18" s="86" t="str">
        <f t="shared" ref="C18" si="7">IF(SUM(G18,L18,Q18)=0,"",SUM(G18,L18,Q18))</f>
        <v/>
      </c>
      <c r="D18" s="86" t="str">
        <f>IF(SUM(B18:C18)=0,"",SUM(B18:C18))</f>
        <v/>
      </c>
      <c r="E18" s="86" t="str">
        <f>IF(B18+H18+M18+R18=0,"",B18+H18+M18+R18)</f>
        <v/>
      </c>
      <c r="F18" s="87" t="str">
        <f t="shared" ref="F18" si="8">IF(ISERROR(E18/D18*100),"",E18/D18*100)</f>
        <v/>
      </c>
      <c r="G18" s="73"/>
      <c r="H18" s="73"/>
      <c r="I18" s="107" t="str">
        <f t="shared" si="4"/>
        <v/>
      </c>
      <c r="J18" s="73"/>
      <c r="K18" s="73"/>
      <c r="L18" s="74"/>
      <c r="M18" s="74"/>
      <c r="N18" s="92" t="str">
        <f t="shared" si="5"/>
        <v/>
      </c>
      <c r="O18" s="74"/>
      <c r="P18" s="74"/>
      <c r="Q18" s="69"/>
      <c r="R18" s="69"/>
      <c r="S18" s="94" t="str">
        <f t="shared" si="6"/>
        <v/>
      </c>
      <c r="T18" s="69"/>
      <c r="U18" s="75"/>
    </row>
    <row r="19" spans="1:21">
      <c r="A19" s="72"/>
      <c r="B19" s="76"/>
      <c r="C19" s="86" t="str">
        <f t="shared" ref="C19:C28" si="9">IF(SUM(G19,L19,Q19)=0,"",SUM(G19,L19,Q19))</f>
        <v/>
      </c>
      <c r="D19" s="86" t="str">
        <f t="shared" ref="D19:D28" si="10">IF(SUM(B19:C19)=0,"",SUM(B19:C19))</f>
        <v/>
      </c>
      <c r="E19" s="86" t="str">
        <f t="shared" ref="E19:E28" si="11">IF(B19+H19+M19+R19=0,"",B19+H19+M19+R19)</f>
        <v/>
      </c>
      <c r="F19" s="87" t="str">
        <f t="shared" ref="F19:F28" si="12">IF(ISERROR(E19/D19*100),"",E19/D19*100)</f>
        <v/>
      </c>
      <c r="G19" s="73"/>
      <c r="H19" s="73"/>
      <c r="I19" s="107" t="str">
        <f t="shared" si="4"/>
        <v/>
      </c>
      <c r="J19" s="73"/>
      <c r="K19" s="73"/>
      <c r="L19" s="74"/>
      <c r="M19" s="74"/>
      <c r="N19" s="92" t="str">
        <f t="shared" si="5"/>
        <v/>
      </c>
      <c r="O19" s="74"/>
      <c r="P19" s="74"/>
      <c r="Q19" s="69"/>
      <c r="R19" s="69"/>
      <c r="S19" s="94" t="str">
        <f t="shared" si="6"/>
        <v/>
      </c>
      <c r="T19" s="69"/>
      <c r="U19" s="75"/>
    </row>
    <row r="20" spans="1:21">
      <c r="A20" s="72"/>
      <c r="B20" s="76"/>
      <c r="C20" s="86" t="str">
        <f t="shared" si="9"/>
        <v/>
      </c>
      <c r="D20" s="86" t="str">
        <f t="shared" si="10"/>
        <v/>
      </c>
      <c r="E20" s="86" t="str">
        <f t="shared" si="11"/>
        <v/>
      </c>
      <c r="F20" s="87" t="str">
        <f t="shared" si="12"/>
        <v/>
      </c>
      <c r="G20" s="73"/>
      <c r="H20" s="73"/>
      <c r="I20" s="107" t="str">
        <f t="shared" si="4"/>
        <v/>
      </c>
      <c r="J20" s="73"/>
      <c r="K20" s="73"/>
      <c r="L20" s="74"/>
      <c r="M20" s="74"/>
      <c r="N20" s="92" t="str">
        <f t="shared" si="5"/>
        <v/>
      </c>
      <c r="O20" s="74"/>
      <c r="P20" s="74"/>
      <c r="Q20" s="69"/>
      <c r="R20" s="69"/>
      <c r="S20" s="94" t="str">
        <f t="shared" si="6"/>
        <v/>
      </c>
      <c r="T20" s="69"/>
      <c r="U20" s="75"/>
    </row>
    <row r="21" spans="1:21">
      <c r="A21" s="72"/>
      <c r="B21" s="76"/>
      <c r="C21" s="86" t="str">
        <f t="shared" si="9"/>
        <v/>
      </c>
      <c r="D21" s="86" t="str">
        <f t="shared" si="10"/>
        <v/>
      </c>
      <c r="E21" s="86" t="str">
        <f t="shared" si="11"/>
        <v/>
      </c>
      <c r="F21" s="87" t="str">
        <f t="shared" si="12"/>
        <v/>
      </c>
      <c r="G21" s="73"/>
      <c r="H21" s="73"/>
      <c r="I21" s="107" t="str">
        <f t="shared" si="4"/>
        <v/>
      </c>
      <c r="J21" s="73"/>
      <c r="K21" s="73"/>
      <c r="L21" s="74"/>
      <c r="M21" s="74"/>
      <c r="N21" s="92" t="str">
        <f t="shared" si="5"/>
        <v/>
      </c>
      <c r="O21" s="74"/>
      <c r="P21" s="74"/>
      <c r="Q21" s="69"/>
      <c r="R21" s="69"/>
      <c r="S21" s="94" t="str">
        <f t="shared" si="6"/>
        <v/>
      </c>
      <c r="T21" s="69"/>
      <c r="U21" s="75"/>
    </row>
    <row r="22" spans="1:21">
      <c r="A22" s="72"/>
      <c r="B22" s="76"/>
      <c r="C22" s="86" t="str">
        <f t="shared" si="9"/>
        <v/>
      </c>
      <c r="D22" s="86" t="str">
        <f t="shared" si="10"/>
        <v/>
      </c>
      <c r="E22" s="86" t="str">
        <f t="shared" si="11"/>
        <v/>
      </c>
      <c r="F22" s="87" t="str">
        <f t="shared" si="12"/>
        <v/>
      </c>
      <c r="G22" s="73"/>
      <c r="H22" s="73"/>
      <c r="I22" s="107" t="str">
        <f t="shared" si="4"/>
        <v/>
      </c>
      <c r="J22" s="73"/>
      <c r="K22" s="73"/>
      <c r="L22" s="74"/>
      <c r="M22" s="74"/>
      <c r="N22" s="92" t="str">
        <f t="shared" si="5"/>
        <v/>
      </c>
      <c r="O22" s="74"/>
      <c r="P22" s="74"/>
      <c r="Q22" s="69"/>
      <c r="R22" s="69"/>
      <c r="S22" s="94" t="str">
        <f t="shared" si="6"/>
        <v/>
      </c>
      <c r="T22" s="69"/>
      <c r="U22" s="75"/>
    </row>
    <row r="23" spans="1:21">
      <c r="A23" s="72"/>
      <c r="B23" s="76"/>
      <c r="C23" s="86" t="str">
        <f t="shared" si="9"/>
        <v/>
      </c>
      <c r="D23" s="86" t="str">
        <f t="shared" si="10"/>
        <v/>
      </c>
      <c r="E23" s="86" t="str">
        <f t="shared" si="11"/>
        <v/>
      </c>
      <c r="F23" s="87" t="str">
        <f t="shared" si="12"/>
        <v/>
      </c>
      <c r="G23" s="73"/>
      <c r="H23" s="73"/>
      <c r="I23" s="107" t="str">
        <f t="shared" si="4"/>
        <v/>
      </c>
      <c r="J23" s="73"/>
      <c r="K23" s="73"/>
      <c r="L23" s="74"/>
      <c r="M23" s="74"/>
      <c r="N23" s="92" t="str">
        <f t="shared" si="5"/>
        <v/>
      </c>
      <c r="O23" s="74"/>
      <c r="P23" s="74"/>
      <c r="Q23" s="69"/>
      <c r="R23" s="69"/>
      <c r="S23" s="94" t="str">
        <f t="shared" si="6"/>
        <v/>
      </c>
      <c r="T23" s="69"/>
      <c r="U23" s="75"/>
    </row>
    <row r="24" spans="1:21">
      <c r="A24" s="72"/>
      <c r="B24" s="76"/>
      <c r="C24" s="86" t="str">
        <f t="shared" si="9"/>
        <v/>
      </c>
      <c r="D24" s="86" t="str">
        <f t="shared" si="10"/>
        <v/>
      </c>
      <c r="E24" s="86" t="str">
        <f t="shared" si="11"/>
        <v/>
      </c>
      <c r="F24" s="87" t="str">
        <f t="shared" si="12"/>
        <v/>
      </c>
      <c r="G24" s="73"/>
      <c r="H24" s="73"/>
      <c r="I24" s="107" t="str">
        <f t="shared" si="4"/>
        <v/>
      </c>
      <c r="J24" s="73"/>
      <c r="K24" s="73"/>
      <c r="L24" s="74"/>
      <c r="M24" s="74"/>
      <c r="N24" s="92" t="str">
        <f t="shared" si="5"/>
        <v/>
      </c>
      <c r="O24" s="74"/>
      <c r="P24" s="74"/>
      <c r="Q24" s="69"/>
      <c r="R24" s="69"/>
      <c r="S24" s="94" t="str">
        <f t="shared" si="6"/>
        <v/>
      </c>
      <c r="T24" s="69"/>
      <c r="U24" s="75"/>
    </row>
    <row r="25" spans="1:21">
      <c r="A25" s="72"/>
      <c r="B25" s="76"/>
      <c r="C25" s="86" t="str">
        <f t="shared" si="9"/>
        <v/>
      </c>
      <c r="D25" s="86" t="str">
        <f t="shared" si="10"/>
        <v/>
      </c>
      <c r="E25" s="86" t="str">
        <f t="shared" si="11"/>
        <v/>
      </c>
      <c r="F25" s="87" t="str">
        <f t="shared" si="12"/>
        <v/>
      </c>
      <c r="G25" s="73"/>
      <c r="H25" s="73"/>
      <c r="I25" s="107" t="str">
        <f t="shared" si="4"/>
        <v/>
      </c>
      <c r="J25" s="73"/>
      <c r="K25" s="73"/>
      <c r="L25" s="74"/>
      <c r="M25" s="74"/>
      <c r="N25" s="92" t="str">
        <f t="shared" si="5"/>
        <v/>
      </c>
      <c r="O25" s="74"/>
      <c r="P25" s="74"/>
      <c r="Q25" s="69"/>
      <c r="R25" s="69"/>
      <c r="S25" s="94" t="str">
        <f t="shared" si="6"/>
        <v/>
      </c>
      <c r="T25" s="69"/>
      <c r="U25" s="75"/>
    </row>
    <row r="26" spans="1:21">
      <c r="A26" s="72"/>
      <c r="B26" s="76"/>
      <c r="C26" s="86" t="str">
        <f t="shared" si="9"/>
        <v/>
      </c>
      <c r="D26" s="86" t="str">
        <f t="shared" si="10"/>
        <v/>
      </c>
      <c r="E26" s="86" t="str">
        <f t="shared" si="11"/>
        <v/>
      </c>
      <c r="F26" s="87" t="str">
        <f t="shared" si="12"/>
        <v/>
      </c>
      <c r="G26" s="73"/>
      <c r="H26" s="73"/>
      <c r="I26" s="107" t="str">
        <f t="shared" si="4"/>
        <v/>
      </c>
      <c r="J26" s="73"/>
      <c r="K26" s="73"/>
      <c r="L26" s="74"/>
      <c r="M26" s="74"/>
      <c r="N26" s="92" t="str">
        <f t="shared" si="5"/>
        <v/>
      </c>
      <c r="O26" s="74"/>
      <c r="P26" s="74"/>
      <c r="Q26" s="69"/>
      <c r="R26" s="69"/>
      <c r="S26" s="94" t="str">
        <f t="shared" si="6"/>
        <v/>
      </c>
      <c r="T26" s="69"/>
      <c r="U26" s="75"/>
    </row>
    <row r="27" spans="1:21">
      <c r="A27" s="72"/>
      <c r="B27" s="76"/>
      <c r="C27" s="86" t="str">
        <f t="shared" si="9"/>
        <v/>
      </c>
      <c r="D27" s="86" t="str">
        <f t="shared" si="10"/>
        <v/>
      </c>
      <c r="E27" s="86" t="str">
        <f t="shared" si="11"/>
        <v/>
      </c>
      <c r="F27" s="87" t="str">
        <f t="shared" si="12"/>
        <v/>
      </c>
      <c r="G27" s="73"/>
      <c r="H27" s="73"/>
      <c r="I27" s="107" t="str">
        <f t="shared" si="4"/>
        <v/>
      </c>
      <c r="J27" s="73"/>
      <c r="K27" s="73"/>
      <c r="L27" s="74"/>
      <c r="M27" s="74"/>
      <c r="N27" s="92" t="str">
        <f t="shared" si="5"/>
        <v/>
      </c>
      <c r="O27" s="74"/>
      <c r="P27" s="74"/>
      <c r="Q27" s="69"/>
      <c r="R27" s="69"/>
      <c r="S27" s="94" t="str">
        <f t="shared" si="6"/>
        <v/>
      </c>
      <c r="T27" s="69"/>
      <c r="U27" s="75"/>
    </row>
    <row r="28" spans="1:21" ht="15" thickBot="1">
      <c r="A28" s="77"/>
      <c r="B28" s="78"/>
      <c r="C28" s="88" t="str">
        <f t="shared" si="9"/>
        <v/>
      </c>
      <c r="D28" s="88" t="str">
        <f t="shared" si="10"/>
        <v/>
      </c>
      <c r="E28" s="88" t="str">
        <f t="shared" si="11"/>
        <v/>
      </c>
      <c r="F28" s="89" t="str">
        <f t="shared" si="12"/>
        <v/>
      </c>
      <c r="G28" s="79"/>
      <c r="H28" s="79"/>
      <c r="I28" s="108" t="str">
        <f t="shared" si="4"/>
        <v/>
      </c>
      <c r="J28" s="79"/>
      <c r="K28" s="79"/>
      <c r="L28" s="80"/>
      <c r="M28" s="80"/>
      <c r="N28" s="93" t="str">
        <f t="shared" si="5"/>
        <v/>
      </c>
      <c r="O28" s="80"/>
      <c r="P28" s="80"/>
      <c r="Q28" s="81"/>
      <c r="R28" s="81"/>
      <c r="S28" s="95" t="str">
        <f t="shared" si="6"/>
        <v/>
      </c>
      <c r="T28" s="82"/>
      <c r="U28" s="83"/>
    </row>
    <row r="29" spans="1:21" s="106" customFormat="1" ht="15" thickBot="1">
      <c r="A29" s="96" t="s">
        <v>11</v>
      </c>
      <c r="B29" s="97"/>
      <c r="C29" s="98">
        <f>SUM(C15:C28)</f>
        <v>20</v>
      </c>
      <c r="D29" s="98">
        <f>SUM(D15:D28)</f>
        <v>51</v>
      </c>
      <c r="E29" s="98">
        <f>SUM(E15:E28)</f>
        <v>33</v>
      </c>
      <c r="F29" s="99">
        <f>+E29/D29*100</f>
        <v>64.705882352941174</v>
      </c>
      <c r="G29" s="100">
        <f>SUM(G15:G28)</f>
        <v>7</v>
      </c>
      <c r="H29" s="100">
        <f>SUM(H15:H28)</f>
        <v>2</v>
      </c>
      <c r="I29" s="101">
        <f t="shared" si="4"/>
        <v>28.571428571428569</v>
      </c>
      <c r="J29" s="183"/>
      <c r="K29" s="184"/>
      <c r="L29" s="102">
        <f t="shared" ref="L29:R29" si="13">SUM(L15:L28)</f>
        <v>6</v>
      </c>
      <c r="M29" s="102">
        <f t="shared" si="13"/>
        <v>0</v>
      </c>
      <c r="N29" s="103">
        <f t="shared" si="5"/>
        <v>0</v>
      </c>
      <c r="O29" s="185"/>
      <c r="P29" s="186"/>
      <c r="Q29" s="104">
        <f t="shared" si="13"/>
        <v>7</v>
      </c>
      <c r="R29" s="104">
        <f t="shared" si="13"/>
        <v>0</v>
      </c>
      <c r="S29" s="105">
        <f t="shared" si="6"/>
        <v>0</v>
      </c>
      <c r="T29" s="187"/>
      <c r="U29" s="188"/>
    </row>
  </sheetData>
  <sheetProtection sheet="1" objects="1" scenarios="1"/>
  <mergeCells count="29">
    <mergeCell ref="B13:B14"/>
    <mergeCell ref="C13:C14"/>
    <mergeCell ref="D13:D14"/>
    <mergeCell ref="R13:R14"/>
    <mergeCell ref="J29:K29"/>
    <mergeCell ref="O29:P29"/>
    <mergeCell ref="T29:U29"/>
    <mergeCell ref="J13:K13"/>
    <mergeCell ref="L13:L14"/>
    <mergeCell ref="M13:M14"/>
    <mergeCell ref="N13:N14"/>
    <mergeCell ref="O13:P13"/>
    <mergeCell ref="Q13:Q14"/>
    <mergeCell ref="A4:U4"/>
    <mergeCell ref="A5:U5"/>
    <mergeCell ref="A11:A14"/>
    <mergeCell ref="G12:K12"/>
    <mergeCell ref="L12:P12"/>
    <mergeCell ref="G13:G14"/>
    <mergeCell ref="H13:H14"/>
    <mergeCell ref="I13:I14"/>
    <mergeCell ref="B9:C9"/>
    <mergeCell ref="E13:E14"/>
    <mergeCell ref="G11:U11"/>
    <mergeCell ref="Q12:U12"/>
    <mergeCell ref="B11:F12"/>
    <mergeCell ref="S13:S14"/>
    <mergeCell ref="T13:U13"/>
    <mergeCell ref="F13:F14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86" orientation="landscape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Multi-stage filtration</vt:lpstr>
      <vt:lpstr>Winch Covers</vt:lpstr>
      <vt:lpstr>Proposal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Gerrie and Audrey</dc:creator>
  <cp:lastModifiedBy>abanyini</cp:lastModifiedBy>
  <cp:lastPrinted>2014-05-14T11:12:14Z</cp:lastPrinted>
  <dcterms:created xsi:type="dcterms:W3CDTF">2014-05-11T19:24:49Z</dcterms:created>
  <dcterms:modified xsi:type="dcterms:W3CDTF">2014-05-15T20:39:02Z</dcterms:modified>
</cp:coreProperties>
</file>