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255" windowWidth="11820" windowHeight="4920" tabRatio="549" activeTab="1"/>
  </bookViews>
  <sheets>
    <sheet name="Old Sheet" sheetId="1" r:id="rId1"/>
    <sheet name="N&amp;B" sheetId="3" r:id="rId2"/>
  </sheets>
  <externalReferences>
    <externalReference r:id="rId3"/>
  </externalReferences>
  <definedNames>
    <definedName name="_xlnm._FilterDatabase" localSheetId="0" hidden="1">'Old Sheet'!$B$5:$AA$76</definedName>
    <definedName name="_xlnm.Print_Area" localSheetId="0">'Old Sheet'!$B$2:$AB$111</definedName>
    <definedName name="_xlnm.Print_Titles" localSheetId="0">'Old Sheet'!$2:$5</definedName>
  </definedNames>
  <calcPr calcId="145621"/>
</workbook>
</file>

<file path=xl/calcChain.xml><?xml version="1.0" encoding="utf-8"?>
<calcChain xmlns="http://schemas.openxmlformats.org/spreadsheetml/2006/main">
  <c r="BL38" i="3" l="1"/>
  <c r="BK38" i="3"/>
  <c r="BJ38" i="3"/>
  <c r="BI38" i="3"/>
  <c r="BH38" i="3"/>
  <c r="BG38" i="3"/>
  <c r="BF38" i="3"/>
  <c r="BE38" i="3"/>
  <c r="BD38" i="3"/>
  <c r="BC38" i="3"/>
  <c r="BL50" i="3"/>
  <c r="BK50" i="3"/>
  <c r="BJ50" i="3"/>
  <c r="BI50" i="3"/>
  <c r="BH50" i="3"/>
  <c r="BG50" i="3"/>
  <c r="BF50" i="3"/>
  <c r="BE50" i="3"/>
  <c r="BD50" i="3"/>
  <c r="BC50" i="3"/>
  <c r="BL49" i="3"/>
  <c r="BK49" i="3"/>
  <c r="BJ49" i="3"/>
  <c r="BI49" i="3"/>
  <c r="BH49" i="3"/>
  <c r="BG49" i="3"/>
  <c r="BF49" i="3"/>
  <c r="BE49" i="3"/>
  <c r="BD49" i="3"/>
  <c r="BC49" i="3"/>
  <c r="BL48" i="3"/>
  <c r="BK48" i="3"/>
  <c r="BJ48" i="3"/>
  <c r="BI48" i="3"/>
  <c r="BH48" i="3"/>
  <c r="BG48" i="3"/>
  <c r="BF48" i="3"/>
  <c r="BE48" i="3"/>
  <c r="BD48" i="3"/>
  <c r="BC48" i="3"/>
  <c r="BL47" i="3"/>
  <c r="BK47" i="3"/>
  <c r="BJ47" i="3"/>
  <c r="BI47" i="3"/>
  <c r="BH47" i="3"/>
  <c r="BG47" i="3"/>
  <c r="BF47" i="3"/>
  <c r="BE47" i="3"/>
  <c r="BD47" i="3"/>
  <c r="BC47" i="3"/>
  <c r="BL46" i="3"/>
  <c r="BK46" i="3"/>
  <c r="BJ46" i="3"/>
  <c r="BI46" i="3"/>
  <c r="BH46" i="3"/>
  <c r="BG46" i="3"/>
  <c r="BF46" i="3"/>
  <c r="BE46" i="3"/>
  <c r="BD46" i="3"/>
  <c r="BC46" i="3"/>
  <c r="BL45" i="3"/>
  <c r="BK45" i="3"/>
  <c r="BJ45" i="3"/>
  <c r="BI45" i="3"/>
  <c r="BH45" i="3"/>
  <c r="BG45" i="3"/>
  <c r="BF45" i="3"/>
  <c r="BE45" i="3"/>
  <c r="BD45" i="3"/>
  <c r="BC45" i="3"/>
  <c r="BL44" i="3"/>
  <c r="BK44" i="3"/>
  <c r="BJ44" i="3"/>
  <c r="BI44" i="3"/>
  <c r="BH44" i="3"/>
  <c r="BG44" i="3"/>
  <c r="BF44" i="3"/>
  <c r="BE44" i="3"/>
  <c r="BD44" i="3"/>
  <c r="BC44" i="3"/>
  <c r="BL43" i="3"/>
  <c r="BK43" i="3"/>
  <c r="BJ43" i="3"/>
  <c r="BI43" i="3"/>
  <c r="BH43" i="3"/>
  <c r="BG43" i="3"/>
  <c r="BF43" i="3"/>
  <c r="BE43" i="3"/>
  <c r="BD43" i="3"/>
  <c r="BC43" i="3"/>
  <c r="BL42" i="3"/>
  <c r="BK42" i="3"/>
  <c r="BJ42" i="3"/>
  <c r="BI42" i="3"/>
  <c r="BH42" i="3"/>
  <c r="BG42" i="3"/>
  <c r="BF42" i="3"/>
  <c r="BE42" i="3"/>
  <c r="BD42" i="3"/>
  <c r="BC42" i="3"/>
  <c r="BL41" i="3"/>
  <c r="BK41" i="3"/>
  <c r="BJ41" i="3"/>
  <c r="BI41" i="3"/>
  <c r="BH41" i="3"/>
  <c r="BG41" i="3"/>
  <c r="BF41" i="3"/>
  <c r="BE41" i="3"/>
  <c r="BD41" i="3"/>
  <c r="BC41" i="3"/>
  <c r="BL40" i="3"/>
  <c r="BK40" i="3"/>
  <c r="BJ40" i="3"/>
  <c r="BI40" i="3"/>
  <c r="BH40" i="3"/>
  <c r="BG40" i="3"/>
  <c r="BF40" i="3"/>
  <c r="BE40" i="3"/>
  <c r="BD40" i="3"/>
  <c r="BC40" i="3"/>
  <c r="BL39" i="3"/>
  <c r="BK39" i="3"/>
  <c r="BJ39" i="3"/>
  <c r="BI39" i="3"/>
  <c r="BH39" i="3"/>
  <c r="BG39" i="3"/>
  <c r="BF39" i="3"/>
  <c r="BE39" i="3"/>
  <c r="BD39" i="3"/>
  <c r="BC39" i="3"/>
  <c r="BA50" i="3"/>
  <c r="AZ50" i="3"/>
  <c r="AY50" i="3"/>
  <c r="AX50" i="3"/>
  <c r="AW50" i="3"/>
  <c r="AV50" i="3"/>
  <c r="AU50" i="3"/>
  <c r="AT50" i="3"/>
  <c r="AS50" i="3"/>
  <c r="AR50" i="3"/>
  <c r="BA49" i="3"/>
  <c r="AZ49" i="3"/>
  <c r="AY49" i="3"/>
  <c r="AX49" i="3"/>
  <c r="AW49" i="3"/>
  <c r="AV49" i="3"/>
  <c r="AU49" i="3"/>
  <c r="AT49" i="3"/>
  <c r="AS49" i="3"/>
  <c r="AR49" i="3"/>
  <c r="BA48" i="3"/>
  <c r="AZ48" i="3"/>
  <c r="AY48" i="3"/>
  <c r="AX48" i="3"/>
  <c r="AW48" i="3"/>
  <c r="AV48" i="3"/>
  <c r="AU48" i="3"/>
  <c r="AT48" i="3"/>
  <c r="AS48" i="3"/>
  <c r="AR48" i="3"/>
  <c r="BA47" i="3"/>
  <c r="AZ47" i="3"/>
  <c r="AY47" i="3"/>
  <c r="AX47" i="3"/>
  <c r="AW47" i="3"/>
  <c r="AV47" i="3"/>
  <c r="AU47" i="3"/>
  <c r="AT47" i="3"/>
  <c r="AS47" i="3"/>
  <c r="AR47" i="3"/>
  <c r="BA46" i="3"/>
  <c r="AZ46" i="3"/>
  <c r="AY46" i="3"/>
  <c r="AX46" i="3"/>
  <c r="AW46" i="3"/>
  <c r="AV46" i="3"/>
  <c r="AU46" i="3"/>
  <c r="AT46" i="3"/>
  <c r="AS46" i="3"/>
  <c r="AR46" i="3"/>
  <c r="BA45" i="3"/>
  <c r="AZ45" i="3"/>
  <c r="AY45" i="3"/>
  <c r="AX45" i="3"/>
  <c r="AW45" i="3"/>
  <c r="AV45" i="3"/>
  <c r="AU45" i="3"/>
  <c r="AT45" i="3"/>
  <c r="AS45" i="3"/>
  <c r="AR45" i="3"/>
  <c r="BA44" i="3"/>
  <c r="AZ44" i="3"/>
  <c r="AY44" i="3"/>
  <c r="AX44" i="3"/>
  <c r="AW44" i="3"/>
  <c r="AV44" i="3"/>
  <c r="AU44" i="3"/>
  <c r="AT44" i="3"/>
  <c r="AS44" i="3"/>
  <c r="AR44" i="3"/>
  <c r="BA43" i="3"/>
  <c r="AZ43" i="3"/>
  <c r="AY43" i="3"/>
  <c r="AX43" i="3"/>
  <c r="AW43" i="3"/>
  <c r="AV43" i="3"/>
  <c r="AU43" i="3"/>
  <c r="AT43" i="3"/>
  <c r="AS43" i="3"/>
  <c r="AR43" i="3"/>
  <c r="BA42" i="3"/>
  <c r="AZ42" i="3"/>
  <c r="AY42" i="3"/>
  <c r="AX42" i="3"/>
  <c r="AW42" i="3"/>
  <c r="AV42" i="3"/>
  <c r="AU42" i="3"/>
  <c r="AT42" i="3"/>
  <c r="AS42" i="3"/>
  <c r="AR42" i="3"/>
  <c r="BA41" i="3"/>
  <c r="AZ41" i="3"/>
  <c r="AY41" i="3"/>
  <c r="AX41" i="3"/>
  <c r="AW41" i="3"/>
  <c r="AV41" i="3"/>
  <c r="AU41" i="3"/>
  <c r="AT41" i="3"/>
  <c r="AS41" i="3"/>
  <c r="AR41" i="3"/>
  <c r="BA40" i="3"/>
  <c r="AZ40" i="3"/>
  <c r="AY40" i="3"/>
  <c r="AX40" i="3"/>
  <c r="AW40" i="3"/>
  <c r="AV40" i="3"/>
  <c r="AU40" i="3"/>
  <c r="AT40" i="3"/>
  <c r="AS40" i="3"/>
  <c r="AR40" i="3"/>
  <c r="BA39" i="3"/>
  <c r="AZ39" i="3"/>
  <c r="AY39" i="3"/>
  <c r="AX39" i="3"/>
  <c r="AW39" i="3"/>
  <c r="AV39" i="3"/>
  <c r="AU39" i="3"/>
  <c r="AT39" i="3"/>
  <c r="AS39" i="3"/>
  <c r="AR39" i="3"/>
  <c r="AP50" i="3"/>
  <c r="AO50" i="3"/>
  <c r="AN50" i="3"/>
  <c r="AM50" i="3"/>
  <c r="AL50" i="3"/>
  <c r="AK50" i="3"/>
  <c r="AJ50" i="3"/>
  <c r="AI50" i="3"/>
  <c r="AH50" i="3"/>
  <c r="AG50" i="3"/>
  <c r="AP49" i="3"/>
  <c r="AO49" i="3"/>
  <c r="AN49" i="3"/>
  <c r="AM49" i="3"/>
  <c r="AL49" i="3"/>
  <c r="AK49" i="3"/>
  <c r="AJ49" i="3"/>
  <c r="AI49" i="3"/>
  <c r="AH49" i="3"/>
  <c r="AG49" i="3"/>
  <c r="AP48" i="3"/>
  <c r="AO48" i="3"/>
  <c r="AN48" i="3"/>
  <c r="AM48" i="3"/>
  <c r="AL48" i="3"/>
  <c r="AK48" i="3"/>
  <c r="AJ48" i="3"/>
  <c r="AI48" i="3"/>
  <c r="AH48" i="3"/>
  <c r="AG48" i="3"/>
  <c r="AP47" i="3"/>
  <c r="AO47" i="3"/>
  <c r="AN47" i="3"/>
  <c r="AM47" i="3"/>
  <c r="AL47" i="3"/>
  <c r="AK47" i="3"/>
  <c r="AJ47" i="3"/>
  <c r="AI47" i="3"/>
  <c r="AH47" i="3"/>
  <c r="AG47" i="3"/>
  <c r="AP46" i="3"/>
  <c r="AO46" i="3"/>
  <c r="AN46" i="3"/>
  <c r="AM46" i="3"/>
  <c r="AL46" i="3"/>
  <c r="AK46" i="3"/>
  <c r="AJ46" i="3"/>
  <c r="AI46" i="3"/>
  <c r="AH46" i="3"/>
  <c r="AG46" i="3"/>
  <c r="AP45" i="3"/>
  <c r="AO45" i="3"/>
  <c r="AN45" i="3"/>
  <c r="AM45" i="3"/>
  <c r="AL45" i="3"/>
  <c r="AK45" i="3"/>
  <c r="AJ45" i="3"/>
  <c r="AI45" i="3"/>
  <c r="AH45" i="3"/>
  <c r="AG45" i="3"/>
  <c r="AP44" i="3"/>
  <c r="AO44" i="3"/>
  <c r="AN44" i="3"/>
  <c r="AM44" i="3"/>
  <c r="AL44" i="3"/>
  <c r="AK44" i="3"/>
  <c r="AJ44" i="3"/>
  <c r="AI44" i="3"/>
  <c r="AH44" i="3"/>
  <c r="AG44" i="3"/>
  <c r="AP43" i="3"/>
  <c r="AO43" i="3"/>
  <c r="AN43" i="3"/>
  <c r="AM43" i="3"/>
  <c r="AL43" i="3"/>
  <c r="AK43" i="3"/>
  <c r="AJ43" i="3"/>
  <c r="AI43" i="3"/>
  <c r="AH43" i="3"/>
  <c r="AG43" i="3"/>
  <c r="AP42" i="3"/>
  <c r="AO42" i="3"/>
  <c r="AN42" i="3"/>
  <c r="AM42" i="3"/>
  <c r="AL42" i="3"/>
  <c r="AK42" i="3"/>
  <c r="AJ42" i="3"/>
  <c r="AI42" i="3"/>
  <c r="AH42" i="3"/>
  <c r="AG42" i="3"/>
  <c r="AP41" i="3"/>
  <c r="AO41" i="3"/>
  <c r="AN41" i="3"/>
  <c r="AM41" i="3"/>
  <c r="AL41" i="3"/>
  <c r="AK41" i="3"/>
  <c r="AJ41" i="3"/>
  <c r="AI41" i="3"/>
  <c r="AH41" i="3"/>
  <c r="AG41" i="3"/>
  <c r="AP40" i="3"/>
  <c r="AO40" i="3"/>
  <c r="AN40" i="3"/>
  <c r="AM40" i="3"/>
  <c r="AL40" i="3"/>
  <c r="AK40" i="3"/>
  <c r="AJ40" i="3"/>
  <c r="AI40" i="3"/>
  <c r="AH40" i="3"/>
  <c r="AG40" i="3"/>
  <c r="AP39" i="3"/>
  <c r="AO39" i="3"/>
  <c r="AN39" i="3"/>
  <c r="AM39" i="3"/>
  <c r="AL39" i="3"/>
  <c r="AK39" i="3"/>
  <c r="AJ39" i="3"/>
  <c r="AI39" i="3"/>
  <c r="AH39" i="3"/>
  <c r="AG39" i="3"/>
  <c r="BL29" i="3" l="1"/>
  <c r="BK29" i="3"/>
  <c r="BJ29" i="3"/>
  <c r="BI29" i="3"/>
  <c r="BH29" i="3"/>
  <c r="BG29" i="3"/>
  <c r="BF29" i="3"/>
  <c r="BE29" i="3"/>
  <c r="BD29" i="3"/>
  <c r="BC29" i="3"/>
  <c r="BL28" i="3"/>
  <c r="BK28" i="3"/>
  <c r="BJ28" i="3"/>
  <c r="BI28" i="3"/>
  <c r="BH28" i="3"/>
  <c r="BG28" i="3"/>
  <c r="BF28" i="3"/>
  <c r="BE28" i="3"/>
  <c r="BD28" i="3"/>
  <c r="BC28" i="3"/>
  <c r="BL27" i="3"/>
  <c r="BK27" i="3"/>
  <c r="BJ27" i="3"/>
  <c r="BI27" i="3"/>
  <c r="BH27" i="3"/>
  <c r="BG27" i="3"/>
  <c r="BF27" i="3"/>
  <c r="BE27" i="3"/>
  <c r="BD27" i="3"/>
  <c r="BC27" i="3"/>
  <c r="BL26" i="3"/>
  <c r="BK26" i="3"/>
  <c r="BJ26" i="3"/>
  <c r="BI26" i="3"/>
  <c r="BH26" i="3"/>
  <c r="BG26" i="3"/>
  <c r="BF26" i="3"/>
  <c r="BE26" i="3"/>
  <c r="BD26" i="3"/>
  <c r="BC26" i="3"/>
  <c r="BL25" i="3"/>
  <c r="BK25" i="3"/>
  <c r="BJ25" i="3"/>
  <c r="BI25" i="3"/>
  <c r="BH25" i="3"/>
  <c r="BG25" i="3"/>
  <c r="BF25" i="3"/>
  <c r="BE25" i="3"/>
  <c r="BD25" i="3"/>
  <c r="BC25" i="3"/>
  <c r="BL24" i="3"/>
  <c r="BK24" i="3"/>
  <c r="BJ24" i="3"/>
  <c r="BI24" i="3"/>
  <c r="BH24" i="3"/>
  <c r="BG24" i="3"/>
  <c r="BF24" i="3"/>
  <c r="BE24" i="3"/>
  <c r="BD24" i="3"/>
  <c r="BC24" i="3"/>
  <c r="BL23" i="3"/>
  <c r="BK23" i="3"/>
  <c r="BJ23" i="3"/>
  <c r="BI23" i="3"/>
  <c r="BH23" i="3"/>
  <c r="BG23" i="3"/>
  <c r="BF23" i="3"/>
  <c r="BE23" i="3"/>
  <c r="BD23" i="3"/>
  <c r="BC23" i="3"/>
  <c r="BL22" i="3"/>
  <c r="BK22" i="3"/>
  <c r="BJ22" i="3"/>
  <c r="BI22" i="3"/>
  <c r="BH22" i="3"/>
  <c r="BG22" i="3"/>
  <c r="BF22" i="3"/>
  <c r="BE22" i="3"/>
  <c r="BD22" i="3"/>
  <c r="BC22" i="3"/>
  <c r="BL21" i="3"/>
  <c r="BK21" i="3"/>
  <c r="BJ21" i="3"/>
  <c r="BI21" i="3"/>
  <c r="BH21" i="3"/>
  <c r="BG21" i="3"/>
  <c r="BF21" i="3"/>
  <c r="BE21" i="3"/>
  <c r="BD21" i="3"/>
  <c r="BC21" i="3"/>
  <c r="BA29" i="3"/>
  <c r="AZ29" i="3"/>
  <c r="AY29" i="3"/>
  <c r="AX29" i="3"/>
  <c r="AW29" i="3"/>
  <c r="AV29" i="3"/>
  <c r="AU29" i="3"/>
  <c r="AT29" i="3"/>
  <c r="AS29" i="3"/>
  <c r="AR29" i="3"/>
  <c r="BA28" i="3"/>
  <c r="AZ28" i="3"/>
  <c r="AY28" i="3"/>
  <c r="AX28" i="3"/>
  <c r="AW28" i="3"/>
  <c r="AV28" i="3"/>
  <c r="AU28" i="3"/>
  <c r="AT28" i="3"/>
  <c r="AS28" i="3"/>
  <c r="AR28" i="3"/>
  <c r="BA27" i="3"/>
  <c r="AZ27" i="3"/>
  <c r="AY27" i="3"/>
  <c r="AX27" i="3"/>
  <c r="AW27" i="3"/>
  <c r="AV27" i="3"/>
  <c r="AU27" i="3"/>
  <c r="AT27" i="3"/>
  <c r="AS27" i="3"/>
  <c r="AR27" i="3"/>
  <c r="BA26" i="3"/>
  <c r="AZ26" i="3"/>
  <c r="AY26" i="3"/>
  <c r="AX26" i="3"/>
  <c r="AW26" i="3"/>
  <c r="AV26" i="3"/>
  <c r="AU26" i="3"/>
  <c r="AT26" i="3"/>
  <c r="AS26" i="3"/>
  <c r="AR26" i="3"/>
  <c r="BA25" i="3"/>
  <c r="AZ25" i="3"/>
  <c r="AY25" i="3"/>
  <c r="AX25" i="3"/>
  <c r="AW25" i="3"/>
  <c r="AV25" i="3"/>
  <c r="AU25" i="3"/>
  <c r="AT25" i="3"/>
  <c r="AS25" i="3"/>
  <c r="AR25" i="3"/>
  <c r="BA24" i="3"/>
  <c r="AZ24" i="3"/>
  <c r="AY24" i="3"/>
  <c r="AX24" i="3"/>
  <c r="AW24" i="3"/>
  <c r="AV24" i="3"/>
  <c r="AU24" i="3"/>
  <c r="AT24" i="3"/>
  <c r="AS24" i="3"/>
  <c r="AR24" i="3"/>
  <c r="BA23" i="3"/>
  <c r="AZ23" i="3"/>
  <c r="AY23" i="3"/>
  <c r="AX23" i="3"/>
  <c r="AW23" i="3"/>
  <c r="AV23" i="3"/>
  <c r="AU23" i="3"/>
  <c r="AT23" i="3"/>
  <c r="AS23" i="3"/>
  <c r="AR23" i="3"/>
  <c r="BA22" i="3"/>
  <c r="AZ22" i="3"/>
  <c r="AY22" i="3"/>
  <c r="AX22" i="3"/>
  <c r="AW22" i="3"/>
  <c r="AV22" i="3"/>
  <c r="AU22" i="3"/>
  <c r="AT22" i="3"/>
  <c r="AS22" i="3"/>
  <c r="AR22" i="3"/>
  <c r="BA21" i="3"/>
  <c r="AZ21" i="3"/>
  <c r="AY21" i="3"/>
  <c r="AX21" i="3"/>
  <c r="AW21" i="3"/>
  <c r="AV21" i="3"/>
  <c r="AU21" i="3"/>
  <c r="AT21" i="3"/>
  <c r="AS21" i="3"/>
  <c r="AR21" i="3"/>
  <c r="AP29" i="3"/>
  <c r="AO29" i="3"/>
  <c r="AN29" i="3"/>
  <c r="AM29" i="3"/>
  <c r="AL29" i="3"/>
  <c r="AK29" i="3"/>
  <c r="AJ29" i="3"/>
  <c r="AI29" i="3"/>
  <c r="AH29" i="3"/>
  <c r="AG29" i="3"/>
  <c r="AP28" i="3"/>
  <c r="AO28" i="3"/>
  <c r="AN28" i="3"/>
  <c r="AM28" i="3"/>
  <c r="AL28" i="3"/>
  <c r="AK28" i="3"/>
  <c r="AJ28" i="3"/>
  <c r="AI28" i="3"/>
  <c r="AH28" i="3"/>
  <c r="AG28" i="3"/>
  <c r="AP27" i="3"/>
  <c r="AO27" i="3"/>
  <c r="AN27" i="3"/>
  <c r="AM27" i="3"/>
  <c r="AL27" i="3"/>
  <c r="AK27" i="3"/>
  <c r="AJ27" i="3"/>
  <c r="AI27" i="3"/>
  <c r="AH27" i="3"/>
  <c r="AG27" i="3"/>
  <c r="AP26" i="3"/>
  <c r="AO26" i="3"/>
  <c r="AN26" i="3"/>
  <c r="AM26" i="3"/>
  <c r="AL26" i="3"/>
  <c r="AK26" i="3"/>
  <c r="AJ26" i="3"/>
  <c r="AI26" i="3"/>
  <c r="AH26" i="3"/>
  <c r="AG26" i="3"/>
  <c r="AP25" i="3"/>
  <c r="AO25" i="3"/>
  <c r="AN25" i="3"/>
  <c r="AM25" i="3"/>
  <c r="AL25" i="3"/>
  <c r="AK25" i="3"/>
  <c r="AJ25" i="3"/>
  <c r="AI25" i="3"/>
  <c r="AH25" i="3"/>
  <c r="AG25" i="3"/>
  <c r="AP24" i="3"/>
  <c r="AO24" i="3"/>
  <c r="AN24" i="3"/>
  <c r="AM24" i="3"/>
  <c r="AL24" i="3"/>
  <c r="AK24" i="3"/>
  <c r="AJ24" i="3"/>
  <c r="AI24" i="3"/>
  <c r="AH24" i="3"/>
  <c r="AG24" i="3"/>
  <c r="AP23" i="3"/>
  <c r="AO23" i="3"/>
  <c r="AN23" i="3"/>
  <c r="AM23" i="3"/>
  <c r="AL23" i="3"/>
  <c r="AK23" i="3"/>
  <c r="AJ23" i="3"/>
  <c r="AI23" i="3"/>
  <c r="AH23" i="3"/>
  <c r="AG23" i="3"/>
  <c r="AP22" i="3"/>
  <c r="AO22" i="3"/>
  <c r="AN22" i="3"/>
  <c r="AM22" i="3"/>
  <c r="AL22" i="3"/>
  <c r="AK22" i="3"/>
  <c r="AJ22" i="3"/>
  <c r="AI22" i="3"/>
  <c r="AH22" i="3"/>
  <c r="AG22" i="3"/>
  <c r="AP21" i="3"/>
  <c r="AO21" i="3"/>
  <c r="AN21" i="3"/>
  <c r="AM21" i="3"/>
  <c r="AL21" i="3"/>
  <c r="AK21" i="3"/>
  <c r="AJ21" i="3"/>
  <c r="AI21" i="3"/>
  <c r="AH21" i="3"/>
  <c r="AG21" i="3"/>
  <c r="AO33" i="3" l="1"/>
  <c r="AZ33" i="3"/>
  <c r="BK33" i="3"/>
  <c r="CF33" i="3"/>
  <c r="AG33" i="3"/>
  <c r="AR33" i="3"/>
  <c r="BC33" i="3"/>
  <c r="BX33" i="3"/>
  <c r="AC51" i="3" l="1"/>
  <c r="CD38" i="3" l="1"/>
  <c r="CC38" i="3"/>
  <c r="CB38" i="3"/>
  <c r="CA38" i="3"/>
  <c r="BZ38" i="3"/>
  <c r="BY38" i="3"/>
  <c r="BX38" i="3"/>
  <c r="D6" i="3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AE39" i="3"/>
  <c r="AE38" i="3"/>
  <c r="AB51" i="3"/>
  <c r="CG32" i="3"/>
  <c r="CI32" i="3"/>
  <c r="AP32" i="3"/>
  <c r="BA32" i="3"/>
  <c r="AE32" i="3" s="1"/>
  <c r="BL32" i="3"/>
  <c r="AO32" i="3"/>
  <c r="AZ32" i="3"/>
  <c r="BK32" i="3"/>
  <c r="CF32" i="3"/>
  <c r="AN32" i="3"/>
  <c r="AY32" i="3"/>
  <c r="BJ32" i="3"/>
  <c r="CE32" i="3"/>
  <c r="AM32" i="3"/>
  <c r="AX32" i="3"/>
  <c r="BI32" i="3"/>
  <c r="CD32" i="3"/>
  <c r="AL32" i="3"/>
  <c r="AW32" i="3"/>
  <c r="BH32" i="3"/>
  <c r="CC32" i="3"/>
  <c r="AK32" i="3"/>
  <c r="AV32" i="3"/>
  <c r="BG32" i="3"/>
  <c r="CB32" i="3"/>
  <c r="AJ32" i="3"/>
  <c r="AU32" i="3"/>
  <c r="BF32" i="3"/>
  <c r="CA32" i="3"/>
  <c r="AI32" i="3"/>
  <c r="AT32" i="3"/>
  <c r="BE32" i="3"/>
  <c r="BZ32" i="3"/>
  <c r="AH32" i="3"/>
  <c r="AS32" i="3"/>
  <c r="BD32" i="3"/>
  <c r="BY32" i="3"/>
  <c r="AG32" i="3"/>
  <c r="AR32" i="3"/>
  <c r="BC32" i="3"/>
  <c r="BX32" i="3"/>
  <c r="CH32" i="3" s="1"/>
  <c r="AR8" i="3"/>
  <c r="AG8" i="3"/>
  <c r="CI37" i="3"/>
  <c r="CG37" i="3"/>
  <c r="CF37" i="3"/>
  <c r="CE37" i="3"/>
  <c r="CD37" i="3"/>
  <c r="CC37" i="3"/>
  <c r="CB37" i="3"/>
  <c r="CA37" i="3"/>
  <c r="BZ37" i="3"/>
  <c r="BY37" i="3"/>
  <c r="BX37" i="3"/>
  <c r="BL37" i="3"/>
  <c r="BK37" i="3"/>
  <c r="BJ37" i="3"/>
  <c r="BI37" i="3"/>
  <c r="BH37" i="3"/>
  <c r="BG37" i="3"/>
  <c r="BF37" i="3"/>
  <c r="BE37" i="3"/>
  <c r="BD37" i="3"/>
  <c r="BC37" i="3"/>
  <c r="BA37" i="3"/>
  <c r="AZ37" i="3"/>
  <c r="AY37" i="3"/>
  <c r="AX37" i="3"/>
  <c r="AW37" i="3"/>
  <c r="AV37" i="3"/>
  <c r="AU37" i="3"/>
  <c r="AT37" i="3"/>
  <c r="AS37" i="3"/>
  <c r="AR37" i="3"/>
  <c r="AP37" i="3"/>
  <c r="AO37" i="3"/>
  <c r="AN37" i="3"/>
  <c r="AM37" i="3"/>
  <c r="AL37" i="3"/>
  <c r="AK37" i="3"/>
  <c r="AJ37" i="3"/>
  <c r="AI37" i="3"/>
  <c r="AH37" i="3"/>
  <c r="AG37" i="3"/>
  <c r="CI36" i="3"/>
  <c r="CG36" i="3"/>
  <c r="CF36" i="3"/>
  <c r="CE36" i="3"/>
  <c r="CD36" i="3"/>
  <c r="CC36" i="3"/>
  <c r="CB36" i="3"/>
  <c r="CA36" i="3"/>
  <c r="BZ36" i="3"/>
  <c r="BY36" i="3"/>
  <c r="BX36" i="3"/>
  <c r="BL36" i="3"/>
  <c r="BK36" i="3"/>
  <c r="BJ36" i="3"/>
  <c r="BI36" i="3"/>
  <c r="BH36" i="3"/>
  <c r="BG36" i="3"/>
  <c r="BF36" i="3"/>
  <c r="BE36" i="3"/>
  <c r="BD36" i="3"/>
  <c r="BC36" i="3"/>
  <c r="BA36" i="3"/>
  <c r="AZ36" i="3"/>
  <c r="AY36" i="3"/>
  <c r="AX36" i="3"/>
  <c r="AW36" i="3"/>
  <c r="AV36" i="3"/>
  <c r="AU36" i="3"/>
  <c r="AT36" i="3"/>
  <c r="AS36" i="3"/>
  <c r="AR36" i="3"/>
  <c r="AP36" i="3"/>
  <c r="AO36" i="3"/>
  <c r="AN36" i="3"/>
  <c r="AM36" i="3"/>
  <c r="AL36" i="3"/>
  <c r="AK36" i="3"/>
  <c r="AJ36" i="3"/>
  <c r="AI36" i="3"/>
  <c r="AH36" i="3"/>
  <c r="AG36" i="3"/>
  <c r="CI35" i="3"/>
  <c r="CG35" i="3"/>
  <c r="CF35" i="3"/>
  <c r="CE35" i="3"/>
  <c r="CD35" i="3"/>
  <c r="CC35" i="3"/>
  <c r="CB35" i="3"/>
  <c r="CA35" i="3"/>
  <c r="BZ35" i="3"/>
  <c r="BY35" i="3"/>
  <c r="BX35" i="3"/>
  <c r="BL35" i="3"/>
  <c r="BK35" i="3"/>
  <c r="BJ35" i="3"/>
  <c r="BI35" i="3"/>
  <c r="BH35" i="3"/>
  <c r="BG35" i="3"/>
  <c r="BF35" i="3"/>
  <c r="BE35" i="3"/>
  <c r="BD35" i="3"/>
  <c r="BC35" i="3"/>
  <c r="BA35" i="3"/>
  <c r="AZ35" i="3"/>
  <c r="AY35" i="3"/>
  <c r="AX35" i="3"/>
  <c r="AW35" i="3"/>
  <c r="AV35" i="3"/>
  <c r="AU35" i="3"/>
  <c r="AT35" i="3"/>
  <c r="AS35" i="3"/>
  <c r="AR35" i="3"/>
  <c r="AP35" i="3"/>
  <c r="AO35" i="3"/>
  <c r="AN35" i="3"/>
  <c r="AM35" i="3"/>
  <c r="AL35" i="3"/>
  <c r="AK35" i="3"/>
  <c r="AJ35" i="3"/>
  <c r="AI35" i="3"/>
  <c r="AH35" i="3"/>
  <c r="AG35" i="3"/>
  <c r="CI34" i="3"/>
  <c r="CG34" i="3"/>
  <c r="CF34" i="3"/>
  <c r="CE34" i="3"/>
  <c r="CD34" i="3"/>
  <c r="CC34" i="3"/>
  <c r="CB34" i="3"/>
  <c r="CA34" i="3"/>
  <c r="BZ34" i="3"/>
  <c r="BY34" i="3"/>
  <c r="BX34" i="3"/>
  <c r="BL34" i="3"/>
  <c r="BK34" i="3"/>
  <c r="BJ34" i="3"/>
  <c r="BI34" i="3"/>
  <c r="BH34" i="3"/>
  <c r="BG34" i="3"/>
  <c r="BF34" i="3"/>
  <c r="BE34" i="3"/>
  <c r="BD34" i="3"/>
  <c r="BC34" i="3"/>
  <c r="BA34" i="3"/>
  <c r="AZ34" i="3"/>
  <c r="AY34" i="3"/>
  <c r="AX34" i="3"/>
  <c r="AW34" i="3"/>
  <c r="AV34" i="3"/>
  <c r="AU34" i="3"/>
  <c r="AT34" i="3"/>
  <c r="AS34" i="3"/>
  <c r="AR34" i="3"/>
  <c r="AP34" i="3"/>
  <c r="AO34" i="3"/>
  <c r="AN34" i="3"/>
  <c r="AM34" i="3"/>
  <c r="AL34" i="3"/>
  <c r="AK34" i="3"/>
  <c r="AJ34" i="3"/>
  <c r="AI34" i="3"/>
  <c r="AH34" i="3"/>
  <c r="AG34" i="3"/>
  <c r="CI31" i="3"/>
  <c r="CG31" i="3"/>
  <c r="CF31" i="3"/>
  <c r="CE31" i="3"/>
  <c r="CD31" i="3"/>
  <c r="CC31" i="3"/>
  <c r="CB31" i="3"/>
  <c r="CA31" i="3"/>
  <c r="BZ31" i="3"/>
  <c r="BY31" i="3"/>
  <c r="BX31" i="3"/>
  <c r="BL31" i="3"/>
  <c r="BK31" i="3"/>
  <c r="BJ31" i="3"/>
  <c r="BI31" i="3"/>
  <c r="BH31" i="3"/>
  <c r="BG31" i="3"/>
  <c r="BF31" i="3"/>
  <c r="BE31" i="3"/>
  <c r="BD31" i="3"/>
  <c r="BC31" i="3"/>
  <c r="BA31" i="3"/>
  <c r="AZ31" i="3"/>
  <c r="AY31" i="3"/>
  <c r="AX31" i="3"/>
  <c r="AW31" i="3"/>
  <c r="AV31" i="3"/>
  <c r="AU31" i="3"/>
  <c r="AT31" i="3"/>
  <c r="AS31" i="3"/>
  <c r="AR31" i="3"/>
  <c r="AP31" i="3"/>
  <c r="AO31" i="3"/>
  <c r="AN31" i="3"/>
  <c r="AM31" i="3"/>
  <c r="AL31" i="3"/>
  <c r="AK31" i="3"/>
  <c r="AJ31" i="3"/>
  <c r="AI31" i="3"/>
  <c r="AH31" i="3"/>
  <c r="AG31" i="3"/>
  <c r="CI30" i="3"/>
  <c r="CG30" i="3"/>
  <c r="CF30" i="3"/>
  <c r="CE30" i="3"/>
  <c r="CD30" i="3"/>
  <c r="CC30" i="3"/>
  <c r="CB30" i="3"/>
  <c r="CA30" i="3"/>
  <c r="BZ30" i="3"/>
  <c r="BY30" i="3"/>
  <c r="BX30" i="3"/>
  <c r="BL30" i="3"/>
  <c r="BK30" i="3"/>
  <c r="BJ30" i="3"/>
  <c r="BI30" i="3"/>
  <c r="BH30" i="3"/>
  <c r="BG30" i="3"/>
  <c r="BF30" i="3"/>
  <c r="BE30" i="3"/>
  <c r="BD30" i="3"/>
  <c r="BC30" i="3"/>
  <c r="BA30" i="3"/>
  <c r="AZ30" i="3"/>
  <c r="AY30" i="3"/>
  <c r="AX30" i="3"/>
  <c r="AW30" i="3"/>
  <c r="AV30" i="3"/>
  <c r="AU30" i="3"/>
  <c r="AT30" i="3"/>
  <c r="AS30" i="3"/>
  <c r="AR30" i="3"/>
  <c r="AP30" i="3"/>
  <c r="AO30" i="3"/>
  <c r="AN30" i="3"/>
  <c r="AM30" i="3"/>
  <c r="AL30" i="3"/>
  <c r="AK30" i="3"/>
  <c r="AJ30" i="3"/>
  <c r="AI30" i="3"/>
  <c r="AH30" i="3"/>
  <c r="AG30" i="3"/>
  <c r="CI20" i="3"/>
  <c r="CG20" i="3"/>
  <c r="CF20" i="3"/>
  <c r="CE20" i="3"/>
  <c r="CD20" i="3"/>
  <c r="CC20" i="3"/>
  <c r="CB20" i="3"/>
  <c r="CA20" i="3"/>
  <c r="BZ20" i="3"/>
  <c r="BY20" i="3"/>
  <c r="BX20" i="3"/>
  <c r="BL20" i="3"/>
  <c r="BK20" i="3"/>
  <c r="BJ20" i="3"/>
  <c r="BI20" i="3"/>
  <c r="BH20" i="3"/>
  <c r="BG20" i="3"/>
  <c r="BF20" i="3"/>
  <c r="BE20" i="3"/>
  <c r="BD20" i="3"/>
  <c r="BC20" i="3"/>
  <c r="BA20" i="3"/>
  <c r="AZ20" i="3"/>
  <c r="AY20" i="3"/>
  <c r="AX20" i="3"/>
  <c r="AW20" i="3"/>
  <c r="AV20" i="3"/>
  <c r="AU20" i="3"/>
  <c r="AT20" i="3"/>
  <c r="AS20" i="3"/>
  <c r="AR20" i="3"/>
  <c r="AP20" i="3"/>
  <c r="AO20" i="3"/>
  <c r="AN20" i="3"/>
  <c r="AM20" i="3"/>
  <c r="AL20" i="3"/>
  <c r="AK20" i="3"/>
  <c r="AJ20" i="3"/>
  <c r="AI20" i="3"/>
  <c r="AH20" i="3"/>
  <c r="AG20" i="3"/>
  <c r="CI19" i="3"/>
  <c r="CG19" i="3"/>
  <c r="CF19" i="3"/>
  <c r="CE19" i="3"/>
  <c r="CD19" i="3"/>
  <c r="CC19" i="3"/>
  <c r="CB19" i="3"/>
  <c r="CA19" i="3"/>
  <c r="BZ19" i="3"/>
  <c r="BY19" i="3"/>
  <c r="BX19" i="3"/>
  <c r="BL19" i="3"/>
  <c r="BK19" i="3"/>
  <c r="BJ19" i="3"/>
  <c r="BI19" i="3"/>
  <c r="BH19" i="3"/>
  <c r="BG19" i="3"/>
  <c r="BF19" i="3"/>
  <c r="BE19" i="3"/>
  <c r="BD19" i="3"/>
  <c r="BC19" i="3"/>
  <c r="BA19" i="3"/>
  <c r="AZ19" i="3"/>
  <c r="AY19" i="3"/>
  <c r="AX19" i="3"/>
  <c r="AW19" i="3"/>
  <c r="AV19" i="3"/>
  <c r="AU19" i="3"/>
  <c r="AT19" i="3"/>
  <c r="AS19" i="3"/>
  <c r="AR19" i="3"/>
  <c r="AP19" i="3"/>
  <c r="AO19" i="3"/>
  <c r="AN19" i="3"/>
  <c r="AM19" i="3"/>
  <c r="AL19" i="3"/>
  <c r="AK19" i="3"/>
  <c r="AJ19" i="3"/>
  <c r="AI19" i="3"/>
  <c r="AH19" i="3"/>
  <c r="AG19" i="3"/>
  <c r="CI18" i="3"/>
  <c r="CG18" i="3"/>
  <c r="CF18" i="3"/>
  <c r="CE18" i="3"/>
  <c r="CD18" i="3"/>
  <c r="CC18" i="3"/>
  <c r="CB18" i="3"/>
  <c r="CA18" i="3"/>
  <c r="BZ18" i="3"/>
  <c r="BY18" i="3"/>
  <c r="BX18" i="3"/>
  <c r="BL18" i="3"/>
  <c r="BK18" i="3"/>
  <c r="BJ18" i="3"/>
  <c r="BI18" i="3"/>
  <c r="BH18" i="3"/>
  <c r="BG18" i="3"/>
  <c r="BF18" i="3"/>
  <c r="BE18" i="3"/>
  <c r="BD18" i="3"/>
  <c r="BC18" i="3"/>
  <c r="AP18" i="3"/>
  <c r="AO18" i="3"/>
  <c r="AN18" i="3"/>
  <c r="AM18" i="3"/>
  <c r="AL18" i="3"/>
  <c r="AK18" i="3"/>
  <c r="AJ18" i="3"/>
  <c r="AI18" i="3"/>
  <c r="AH18" i="3"/>
  <c r="AG18" i="3"/>
  <c r="CI17" i="3"/>
  <c r="CG17" i="3"/>
  <c r="CF17" i="3"/>
  <c r="CE17" i="3"/>
  <c r="CD17" i="3"/>
  <c r="CC17" i="3"/>
  <c r="CB17" i="3"/>
  <c r="CA17" i="3"/>
  <c r="BZ17" i="3"/>
  <c r="BY17" i="3"/>
  <c r="BX17" i="3"/>
  <c r="BL17" i="3"/>
  <c r="BK17" i="3"/>
  <c r="BJ17" i="3"/>
  <c r="BI17" i="3"/>
  <c r="BH17" i="3"/>
  <c r="BG17" i="3"/>
  <c r="BF17" i="3"/>
  <c r="BE17" i="3"/>
  <c r="BD17" i="3"/>
  <c r="BC17" i="3"/>
  <c r="BA17" i="3"/>
  <c r="AZ17" i="3"/>
  <c r="AY17" i="3"/>
  <c r="AX17" i="3"/>
  <c r="AW17" i="3"/>
  <c r="AV17" i="3"/>
  <c r="AU17" i="3"/>
  <c r="AT17" i="3"/>
  <c r="AS17" i="3"/>
  <c r="AR17" i="3"/>
  <c r="AP17" i="3"/>
  <c r="AO17" i="3"/>
  <c r="AN17" i="3"/>
  <c r="AM17" i="3"/>
  <c r="AL17" i="3"/>
  <c r="AK17" i="3"/>
  <c r="AJ17" i="3"/>
  <c r="AI17" i="3"/>
  <c r="AH17" i="3"/>
  <c r="AG17" i="3"/>
  <c r="CI16" i="3"/>
  <c r="CG16" i="3"/>
  <c r="CF16" i="3"/>
  <c r="CE16" i="3"/>
  <c r="CD16" i="3"/>
  <c r="CC16" i="3"/>
  <c r="CB16" i="3"/>
  <c r="CA16" i="3"/>
  <c r="BZ16" i="3"/>
  <c r="BY16" i="3"/>
  <c r="BX16" i="3"/>
  <c r="BL16" i="3"/>
  <c r="BK16" i="3"/>
  <c r="BJ16" i="3"/>
  <c r="BI16" i="3"/>
  <c r="BH16" i="3"/>
  <c r="BG16" i="3"/>
  <c r="BF16" i="3"/>
  <c r="BE16" i="3"/>
  <c r="BD16" i="3"/>
  <c r="BC16" i="3"/>
  <c r="BA16" i="3"/>
  <c r="AZ16" i="3"/>
  <c r="AY16" i="3"/>
  <c r="AX16" i="3"/>
  <c r="AW16" i="3"/>
  <c r="AV16" i="3"/>
  <c r="AU16" i="3"/>
  <c r="AT16" i="3"/>
  <c r="AS16" i="3"/>
  <c r="AR16" i="3"/>
  <c r="AP16" i="3"/>
  <c r="AO16" i="3"/>
  <c r="AN16" i="3"/>
  <c r="AM16" i="3"/>
  <c r="AL16" i="3"/>
  <c r="AK16" i="3"/>
  <c r="AJ16" i="3"/>
  <c r="AI16" i="3"/>
  <c r="AH16" i="3"/>
  <c r="AG16" i="3"/>
  <c r="CI15" i="3"/>
  <c r="CG15" i="3"/>
  <c r="CF15" i="3"/>
  <c r="CE15" i="3"/>
  <c r="CD15" i="3"/>
  <c r="CC15" i="3"/>
  <c r="CB15" i="3"/>
  <c r="CA15" i="3"/>
  <c r="BZ15" i="3"/>
  <c r="BY15" i="3"/>
  <c r="BX15" i="3"/>
  <c r="BL15" i="3"/>
  <c r="BK15" i="3"/>
  <c r="BJ15" i="3"/>
  <c r="BI15" i="3"/>
  <c r="BH15" i="3"/>
  <c r="BG15" i="3"/>
  <c r="BF15" i="3"/>
  <c r="BE15" i="3"/>
  <c r="BD15" i="3"/>
  <c r="BC15" i="3"/>
  <c r="BA15" i="3"/>
  <c r="AZ15" i="3"/>
  <c r="AY15" i="3"/>
  <c r="AX15" i="3"/>
  <c r="AW15" i="3"/>
  <c r="AV15" i="3"/>
  <c r="AU15" i="3"/>
  <c r="AT15" i="3"/>
  <c r="AS15" i="3"/>
  <c r="AR15" i="3"/>
  <c r="AP15" i="3"/>
  <c r="AO15" i="3"/>
  <c r="AN15" i="3"/>
  <c r="AM15" i="3"/>
  <c r="AL15" i="3"/>
  <c r="AK15" i="3"/>
  <c r="AJ15" i="3"/>
  <c r="AI15" i="3"/>
  <c r="AH15" i="3"/>
  <c r="AG15" i="3"/>
  <c r="CI14" i="3"/>
  <c r="CG14" i="3"/>
  <c r="CF14" i="3"/>
  <c r="CE14" i="3"/>
  <c r="CD14" i="3"/>
  <c r="CC14" i="3"/>
  <c r="CB14" i="3"/>
  <c r="CA14" i="3"/>
  <c r="BZ14" i="3"/>
  <c r="BY14" i="3"/>
  <c r="BX14" i="3"/>
  <c r="BL14" i="3"/>
  <c r="BK14" i="3"/>
  <c r="BJ14" i="3"/>
  <c r="BI14" i="3"/>
  <c r="BH14" i="3"/>
  <c r="BG14" i="3"/>
  <c r="BF14" i="3"/>
  <c r="BE14" i="3"/>
  <c r="BD14" i="3"/>
  <c r="BC14" i="3"/>
  <c r="BA14" i="3"/>
  <c r="AZ14" i="3"/>
  <c r="AY14" i="3"/>
  <c r="AX14" i="3"/>
  <c r="AW14" i="3"/>
  <c r="AV14" i="3"/>
  <c r="AU14" i="3"/>
  <c r="AT14" i="3"/>
  <c r="AS14" i="3"/>
  <c r="AR14" i="3"/>
  <c r="AP14" i="3"/>
  <c r="AO14" i="3"/>
  <c r="AN14" i="3"/>
  <c r="AM14" i="3"/>
  <c r="AL14" i="3"/>
  <c r="AK14" i="3"/>
  <c r="AJ14" i="3"/>
  <c r="AI14" i="3"/>
  <c r="AH14" i="3"/>
  <c r="AG14" i="3"/>
  <c r="CI13" i="3"/>
  <c r="CG13" i="3"/>
  <c r="CF13" i="3"/>
  <c r="CE13" i="3"/>
  <c r="CD13" i="3"/>
  <c r="CC13" i="3"/>
  <c r="CB13" i="3"/>
  <c r="CA13" i="3"/>
  <c r="BZ13" i="3"/>
  <c r="BY13" i="3"/>
  <c r="BX13" i="3"/>
  <c r="BL13" i="3"/>
  <c r="BK13" i="3"/>
  <c r="BJ13" i="3"/>
  <c r="BI13" i="3"/>
  <c r="BH13" i="3"/>
  <c r="BG13" i="3"/>
  <c r="BF13" i="3"/>
  <c r="BE13" i="3"/>
  <c r="BD13" i="3"/>
  <c r="BC13" i="3"/>
  <c r="BA13" i="3"/>
  <c r="AZ13" i="3"/>
  <c r="AY13" i="3"/>
  <c r="AX13" i="3"/>
  <c r="AW13" i="3"/>
  <c r="AV13" i="3"/>
  <c r="AU13" i="3"/>
  <c r="AT13" i="3"/>
  <c r="AS13" i="3"/>
  <c r="AR13" i="3"/>
  <c r="AP13" i="3"/>
  <c r="AO13" i="3"/>
  <c r="AN13" i="3"/>
  <c r="AM13" i="3"/>
  <c r="AL13" i="3"/>
  <c r="AK13" i="3"/>
  <c r="AJ13" i="3"/>
  <c r="AI13" i="3"/>
  <c r="AH13" i="3"/>
  <c r="AG13" i="3"/>
  <c r="CI12" i="3"/>
  <c r="CG12" i="3"/>
  <c r="CF12" i="3"/>
  <c r="CE12" i="3"/>
  <c r="CD12" i="3"/>
  <c r="CC12" i="3"/>
  <c r="CB12" i="3"/>
  <c r="CA12" i="3"/>
  <c r="BZ12" i="3"/>
  <c r="BY12" i="3"/>
  <c r="BX12" i="3"/>
  <c r="BL12" i="3"/>
  <c r="BK12" i="3"/>
  <c r="BJ12" i="3"/>
  <c r="BI12" i="3"/>
  <c r="BH12" i="3"/>
  <c r="BG12" i="3"/>
  <c r="BF12" i="3"/>
  <c r="BE12" i="3"/>
  <c r="BD12" i="3"/>
  <c r="BC12" i="3"/>
  <c r="BA12" i="3"/>
  <c r="AZ12" i="3"/>
  <c r="AY12" i="3"/>
  <c r="AX12" i="3"/>
  <c r="AW12" i="3"/>
  <c r="AV12" i="3"/>
  <c r="AU12" i="3"/>
  <c r="AT12" i="3"/>
  <c r="AS12" i="3"/>
  <c r="AR12" i="3"/>
  <c r="AP12" i="3"/>
  <c r="AO12" i="3"/>
  <c r="AN12" i="3"/>
  <c r="AM12" i="3"/>
  <c r="AL12" i="3"/>
  <c r="AK12" i="3"/>
  <c r="AJ12" i="3"/>
  <c r="AI12" i="3"/>
  <c r="AH12" i="3"/>
  <c r="AG12" i="3"/>
  <c r="CI11" i="3"/>
  <c r="CG11" i="3"/>
  <c r="CF11" i="3"/>
  <c r="CE11" i="3"/>
  <c r="CD11" i="3"/>
  <c r="CC11" i="3"/>
  <c r="CB11" i="3"/>
  <c r="CA11" i="3"/>
  <c r="BZ11" i="3"/>
  <c r="BY11" i="3"/>
  <c r="BX11" i="3"/>
  <c r="BL11" i="3"/>
  <c r="BK11" i="3"/>
  <c r="BJ11" i="3"/>
  <c r="BI11" i="3"/>
  <c r="BH11" i="3"/>
  <c r="BG11" i="3"/>
  <c r="BF11" i="3"/>
  <c r="BE11" i="3"/>
  <c r="BD11" i="3"/>
  <c r="BC11" i="3"/>
  <c r="BA11" i="3"/>
  <c r="AZ11" i="3"/>
  <c r="AY11" i="3"/>
  <c r="AX11" i="3"/>
  <c r="AW11" i="3"/>
  <c r="AV11" i="3"/>
  <c r="AU11" i="3"/>
  <c r="AT11" i="3"/>
  <c r="AS11" i="3"/>
  <c r="AR11" i="3"/>
  <c r="AP11" i="3"/>
  <c r="AO11" i="3"/>
  <c r="AN11" i="3"/>
  <c r="AM11" i="3"/>
  <c r="AL11" i="3"/>
  <c r="AK11" i="3"/>
  <c r="AJ11" i="3"/>
  <c r="AI11" i="3"/>
  <c r="AH11" i="3"/>
  <c r="AG11" i="3"/>
  <c r="CI10" i="3"/>
  <c r="CG10" i="3"/>
  <c r="CF10" i="3"/>
  <c r="CE10" i="3"/>
  <c r="CD10" i="3"/>
  <c r="CC10" i="3"/>
  <c r="CB10" i="3"/>
  <c r="CA10" i="3"/>
  <c r="BZ10" i="3"/>
  <c r="BY10" i="3"/>
  <c r="BX10" i="3"/>
  <c r="BL10" i="3"/>
  <c r="BK10" i="3"/>
  <c r="BJ10" i="3"/>
  <c r="BI10" i="3"/>
  <c r="BH10" i="3"/>
  <c r="BG10" i="3"/>
  <c r="BF10" i="3"/>
  <c r="BE10" i="3"/>
  <c r="BD10" i="3"/>
  <c r="BC10" i="3"/>
  <c r="BA10" i="3"/>
  <c r="AZ10" i="3"/>
  <c r="AY10" i="3"/>
  <c r="AX10" i="3"/>
  <c r="AW10" i="3"/>
  <c r="AV10" i="3"/>
  <c r="AU10" i="3"/>
  <c r="AT10" i="3"/>
  <c r="AS10" i="3"/>
  <c r="AR10" i="3"/>
  <c r="AP10" i="3"/>
  <c r="AO10" i="3"/>
  <c r="AN10" i="3"/>
  <c r="AM10" i="3"/>
  <c r="AL10" i="3"/>
  <c r="AK10" i="3"/>
  <c r="AJ10" i="3"/>
  <c r="AI10" i="3"/>
  <c r="AH10" i="3"/>
  <c r="AG10" i="3"/>
  <c r="CI9" i="3"/>
  <c r="CG9" i="3"/>
  <c r="CF9" i="3"/>
  <c r="CE9" i="3"/>
  <c r="CD9" i="3"/>
  <c r="CC9" i="3"/>
  <c r="CB9" i="3"/>
  <c r="CA9" i="3"/>
  <c r="BZ9" i="3"/>
  <c r="BY9" i="3"/>
  <c r="BX9" i="3"/>
  <c r="BL9" i="3"/>
  <c r="BK9" i="3"/>
  <c r="BJ9" i="3"/>
  <c r="BI9" i="3"/>
  <c r="BH9" i="3"/>
  <c r="BG9" i="3"/>
  <c r="BF9" i="3"/>
  <c r="BE9" i="3"/>
  <c r="BD9" i="3"/>
  <c r="BC9" i="3"/>
  <c r="BA9" i="3"/>
  <c r="AZ9" i="3"/>
  <c r="AY9" i="3"/>
  <c r="AX9" i="3"/>
  <c r="AW9" i="3"/>
  <c r="AV9" i="3"/>
  <c r="AU9" i="3"/>
  <c r="AT9" i="3"/>
  <c r="AS9" i="3"/>
  <c r="AR9" i="3"/>
  <c r="AP9" i="3"/>
  <c r="AO9" i="3"/>
  <c r="AN9" i="3"/>
  <c r="AM9" i="3"/>
  <c r="AL9" i="3"/>
  <c r="AK9" i="3"/>
  <c r="AJ9" i="3"/>
  <c r="AI9" i="3"/>
  <c r="AH9" i="3"/>
  <c r="AG9" i="3"/>
  <c r="CI8" i="3"/>
  <c r="CG8" i="3"/>
  <c r="CF8" i="3"/>
  <c r="CE8" i="3"/>
  <c r="CD8" i="3"/>
  <c r="CC8" i="3"/>
  <c r="CB8" i="3"/>
  <c r="CA8" i="3"/>
  <c r="BZ8" i="3"/>
  <c r="BY8" i="3"/>
  <c r="BX8" i="3"/>
  <c r="BL8" i="3"/>
  <c r="BK8" i="3"/>
  <c r="BJ8" i="3"/>
  <c r="BI8" i="3"/>
  <c r="BH8" i="3"/>
  <c r="BG8" i="3"/>
  <c r="BF8" i="3"/>
  <c r="BE8" i="3"/>
  <c r="BD8" i="3"/>
  <c r="BC8" i="3"/>
  <c r="BA8" i="3"/>
  <c r="AZ8" i="3"/>
  <c r="AY8" i="3"/>
  <c r="AX8" i="3"/>
  <c r="AW8" i="3"/>
  <c r="AV8" i="3"/>
  <c r="AU8" i="3"/>
  <c r="AT8" i="3"/>
  <c r="AS8" i="3"/>
  <c r="AP8" i="3"/>
  <c r="AO8" i="3"/>
  <c r="AN8" i="3"/>
  <c r="AM8" i="3"/>
  <c r="AL8" i="3"/>
  <c r="AK8" i="3"/>
  <c r="AJ8" i="3"/>
  <c r="AI8" i="3"/>
  <c r="AH8" i="3"/>
  <c r="CI7" i="3"/>
  <c r="CG7" i="3"/>
  <c r="CF7" i="3"/>
  <c r="CE7" i="3"/>
  <c r="CD7" i="3"/>
  <c r="CC7" i="3"/>
  <c r="CB7" i="3"/>
  <c r="CA7" i="3"/>
  <c r="BZ7" i="3"/>
  <c r="BY7" i="3"/>
  <c r="BX7" i="3"/>
  <c r="BL7" i="3"/>
  <c r="BK7" i="3"/>
  <c r="BJ7" i="3"/>
  <c r="BI7" i="3"/>
  <c r="BH7" i="3"/>
  <c r="BG7" i="3"/>
  <c r="BF7" i="3"/>
  <c r="BE7" i="3"/>
  <c r="BD7" i="3"/>
  <c r="BC7" i="3"/>
  <c r="BA7" i="3"/>
  <c r="AZ7" i="3"/>
  <c r="AY7" i="3"/>
  <c r="AX7" i="3"/>
  <c r="AW7" i="3"/>
  <c r="AV7" i="3"/>
  <c r="AU7" i="3"/>
  <c r="AT7" i="3"/>
  <c r="AS7" i="3"/>
  <c r="AR7" i="3"/>
  <c r="AP7" i="3"/>
  <c r="AO7" i="3"/>
  <c r="AN7" i="3"/>
  <c r="AM7" i="3"/>
  <c r="AL7" i="3"/>
  <c r="AK7" i="3"/>
  <c r="AJ7" i="3"/>
  <c r="AI7" i="3"/>
  <c r="AH7" i="3"/>
  <c r="AG7" i="3"/>
  <c r="CI6" i="3"/>
  <c r="CG6" i="3"/>
  <c r="CF6" i="3"/>
  <c r="CE6" i="3"/>
  <c r="CD6" i="3"/>
  <c r="CC6" i="3"/>
  <c r="CB6" i="3"/>
  <c r="CA6" i="3"/>
  <c r="BZ6" i="3"/>
  <c r="BY6" i="3"/>
  <c r="BX6" i="3"/>
  <c r="BL6" i="3"/>
  <c r="BK6" i="3"/>
  <c r="BJ6" i="3"/>
  <c r="BI6" i="3"/>
  <c r="BH6" i="3"/>
  <c r="BG6" i="3"/>
  <c r="BF6" i="3"/>
  <c r="BE6" i="3"/>
  <c r="BD6" i="3"/>
  <c r="BC6" i="3"/>
  <c r="BA6" i="3"/>
  <c r="AZ6" i="3"/>
  <c r="AY6" i="3"/>
  <c r="AX6" i="3"/>
  <c r="AW6" i="3"/>
  <c r="AV6" i="3"/>
  <c r="AU6" i="3"/>
  <c r="AT6" i="3"/>
  <c r="AS6" i="3"/>
  <c r="AR6" i="3"/>
  <c r="AP6" i="3"/>
  <c r="AO6" i="3"/>
  <c r="AN6" i="3"/>
  <c r="AM6" i="3"/>
  <c r="AL6" i="3"/>
  <c r="AK6" i="3"/>
  <c r="AJ6" i="3"/>
  <c r="AI6" i="3"/>
  <c r="AH6" i="3"/>
  <c r="AG6" i="3"/>
  <c r="CI5" i="3"/>
  <c r="CG5" i="3"/>
  <c r="CF5" i="3"/>
  <c r="CE5" i="3"/>
  <c r="CD5" i="3"/>
  <c r="CC5" i="3"/>
  <c r="CB5" i="3"/>
  <c r="CA5" i="3"/>
  <c r="BZ5" i="3"/>
  <c r="BY5" i="3"/>
  <c r="BX5" i="3"/>
  <c r="BL5" i="3"/>
  <c r="BK5" i="3"/>
  <c r="BJ5" i="3"/>
  <c r="BI5" i="3"/>
  <c r="BH5" i="3"/>
  <c r="BG5" i="3"/>
  <c r="BF5" i="3"/>
  <c r="BE5" i="3"/>
  <c r="BD5" i="3"/>
  <c r="BC5" i="3"/>
  <c r="BA5" i="3"/>
  <c r="AZ5" i="3"/>
  <c r="AY5" i="3"/>
  <c r="AX5" i="3"/>
  <c r="AW5" i="3"/>
  <c r="AV5" i="3"/>
  <c r="AT5" i="3"/>
  <c r="AR5" i="3"/>
  <c r="AP5" i="3"/>
  <c r="AO5" i="3"/>
  <c r="AN5" i="3"/>
  <c r="AM5" i="3"/>
  <c r="AL5" i="3"/>
  <c r="AK5" i="3"/>
  <c r="AJ5" i="3"/>
  <c r="AI5" i="3"/>
  <c r="AH5" i="3"/>
  <c r="AG5" i="3"/>
  <c r="CE55" i="1"/>
  <c r="CC55" i="1"/>
  <c r="CB55" i="1"/>
  <c r="CA55" i="1"/>
  <c r="BZ55" i="1"/>
  <c r="BY55" i="1"/>
  <c r="BX55" i="1"/>
  <c r="BW55" i="1"/>
  <c r="BV55" i="1"/>
  <c r="BU55" i="1"/>
  <c r="BT55" i="1"/>
  <c r="BH55" i="1"/>
  <c r="BG55" i="1"/>
  <c r="BF55" i="1"/>
  <c r="BE55" i="1"/>
  <c r="BD55" i="1"/>
  <c r="BC55" i="1"/>
  <c r="BB55" i="1"/>
  <c r="BA55" i="1"/>
  <c r="AZ55" i="1"/>
  <c r="AY55" i="1"/>
  <c r="AW55" i="1"/>
  <c r="AV55" i="1"/>
  <c r="AU55" i="1"/>
  <c r="AT55" i="1"/>
  <c r="AS55" i="1"/>
  <c r="AR55" i="1"/>
  <c r="AQ55" i="1"/>
  <c r="AP55" i="1"/>
  <c r="AO55" i="1"/>
  <c r="AN55" i="1"/>
  <c r="AL55" i="1"/>
  <c r="AK55" i="1"/>
  <c r="AJ55" i="1"/>
  <c r="AI55" i="1"/>
  <c r="AH55" i="1"/>
  <c r="AG55" i="1"/>
  <c r="AF55" i="1"/>
  <c r="AE55" i="1"/>
  <c r="AD55" i="1"/>
  <c r="AC55" i="1"/>
  <c r="CE71" i="1"/>
  <c r="CC71" i="1"/>
  <c r="CB71" i="1"/>
  <c r="CA71" i="1"/>
  <c r="BZ71" i="1"/>
  <c r="BY71" i="1"/>
  <c r="BX71" i="1"/>
  <c r="BW71" i="1"/>
  <c r="BV71" i="1"/>
  <c r="BU71" i="1"/>
  <c r="BT71" i="1"/>
  <c r="BH71" i="1"/>
  <c r="BG71" i="1"/>
  <c r="BF71" i="1"/>
  <c r="BE71" i="1"/>
  <c r="BD71" i="1"/>
  <c r="BC71" i="1"/>
  <c r="BB71" i="1"/>
  <c r="BA71" i="1"/>
  <c r="AZ71" i="1"/>
  <c r="AY71" i="1"/>
  <c r="AW71" i="1"/>
  <c r="AV71" i="1"/>
  <c r="AU71" i="1"/>
  <c r="AT71" i="1"/>
  <c r="AS71" i="1"/>
  <c r="AR71" i="1"/>
  <c r="AQ71" i="1"/>
  <c r="AP71" i="1"/>
  <c r="AO71" i="1"/>
  <c r="AN71" i="1"/>
  <c r="AL71" i="1"/>
  <c r="AK71" i="1"/>
  <c r="AJ71" i="1"/>
  <c r="AI71" i="1"/>
  <c r="AH71" i="1"/>
  <c r="AG71" i="1"/>
  <c r="AF71" i="1"/>
  <c r="AE71" i="1"/>
  <c r="AD71" i="1"/>
  <c r="AC71" i="1"/>
  <c r="CE70" i="1"/>
  <c r="CC70" i="1"/>
  <c r="CB70" i="1"/>
  <c r="CA70" i="1"/>
  <c r="BZ70" i="1"/>
  <c r="BY70" i="1"/>
  <c r="BX70" i="1"/>
  <c r="BW70" i="1"/>
  <c r="BV70" i="1"/>
  <c r="BU70" i="1"/>
  <c r="BT70" i="1"/>
  <c r="BH70" i="1"/>
  <c r="BG70" i="1"/>
  <c r="BF70" i="1"/>
  <c r="BE70" i="1"/>
  <c r="BD70" i="1"/>
  <c r="BC70" i="1"/>
  <c r="BB70" i="1"/>
  <c r="BA70" i="1"/>
  <c r="AZ70" i="1"/>
  <c r="AY70" i="1"/>
  <c r="AW70" i="1"/>
  <c r="AV70" i="1"/>
  <c r="AU70" i="1"/>
  <c r="AT70" i="1"/>
  <c r="AS70" i="1"/>
  <c r="AR70" i="1"/>
  <c r="AQ70" i="1"/>
  <c r="AP70" i="1"/>
  <c r="AO70" i="1"/>
  <c r="AN70" i="1"/>
  <c r="AL70" i="1"/>
  <c r="AK70" i="1"/>
  <c r="AJ70" i="1"/>
  <c r="AI70" i="1"/>
  <c r="AH70" i="1"/>
  <c r="AG70" i="1"/>
  <c r="AF70" i="1"/>
  <c r="AE70" i="1"/>
  <c r="AD70" i="1"/>
  <c r="AC70" i="1"/>
  <c r="CE69" i="1"/>
  <c r="CC69" i="1"/>
  <c r="CB69" i="1"/>
  <c r="CA69" i="1"/>
  <c r="BZ69" i="1"/>
  <c r="BY69" i="1"/>
  <c r="BX69" i="1"/>
  <c r="BW69" i="1"/>
  <c r="BV69" i="1"/>
  <c r="BU69" i="1"/>
  <c r="BT69" i="1"/>
  <c r="BH69" i="1"/>
  <c r="BG69" i="1"/>
  <c r="BF69" i="1"/>
  <c r="BE69" i="1"/>
  <c r="BD69" i="1"/>
  <c r="BC69" i="1"/>
  <c r="BB69" i="1"/>
  <c r="BA69" i="1"/>
  <c r="AZ69" i="1"/>
  <c r="AY69" i="1"/>
  <c r="AW69" i="1"/>
  <c r="AV69" i="1"/>
  <c r="AU69" i="1"/>
  <c r="AT69" i="1"/>
  <c r="AS69" i="1"/>
  <c r="AR69" i="1"/>
  <c r="AQ69" i="1"/>
  <c r="AP69" i="1"/>
  <c r="AO69" i="1"/>
  <c r="AN69" i="1"/>
  <c r="AL69" i="1"/>
  <c r="AK69" i="1"/>
  <c r="AJ69" i="1"/>
  <c r="AI69" i="1"/>
  <c r="AH69" i="1"/>
  <c r="AG69" i="1"/>
  <c r="AF69" i="1"/>
  <c r="AE69" i="1"/>
  <c r="AD69" i="1"/>
  <c r="AC69" i="1"/>
  <c r="CE68" i="1"/>
  <c r="CC68" i="1"/>
  <c r="CB68" i="1"/>
  <c r="CA68" i="1"/>
  <c r="BZ68" i="1"/>
  <c r="BY68" i="1"/>
  <c r="BX68" i="1"/>
  <c r="BW68" i="1"/>
  <c r="BV68" i="1"/>
  <c r="BU68" i="1"/>
  <c r="BT68" i="1"/>
  <c r="BH68" i="1"/>
  <c r="BG68" i="1"/>
  <c r="BF68" i="1"/>
  <c r="BE68" i="1"/>
  <c r="BD68" i="1"/>
  <c r="BC68" i="1"/>
  <c r="BB68" i="1"/>
  <c r="BA68" i="1"/>
  <c r="AZ68" i="1"/>
  <c r="AY68" i="1"/>
  <c r="AW68" i="1"/>
  <c r="AV68" i="1"/>
  <c r="AU68" i="1"/>
  <c r="AT68" i="1"/>
  <c r="AS68" i="1"/>
  <c r="AR68" i="1"/>
  <c r="AQ68" i="1"/>
  <c r="AP68" i="1"/>
  <c r="AO68" i="1"/>
  <c r="AN68" i="1"/>
  <c r="AL68" i="1"/>
  <c r="AK68" i="1"/>
  <c r="AJ68" i="1"/>
  <c r="AI68" i="1"/>
  <c r="AH68" i="1"/>
  <c r="AG68" i="1"/>
  <c r="AF68" i="1"/>
  <c r="AE68" i="1"/>
  <c r="AD68" i="1"/>
  <c r="AC68" i="1"/>
  <c r="CE67" i="1"/>
  <c r="CC67" i="1"/>
  <c r="CB67" i="1"/>
  <c r="CA67" i="1"/>
  <c r="BZ67" i="1"/>
  <c r="BY67" i="1"/>
  <c r="BX67" i="1"/>
  <c r="BW67" i="1"/>
  <c r="BV67" i="1"/>
  <c r="BU67" i="1"/>
  <c r="BT67" i="1"/>
  <c r="BH67" i="1"/>
  <c r="BG67" i="1"/>
  <c r="BF67" i="1"/>
  <c r="BE67" i="1"/>
  <c r="BD67" i="1"/>
  <c r="BC67" i="1"/>
  <c r="BB67" i="1"/>
  <c r="BA67" i="1"/>
  <c r="AZ67" i="1"/>
  <c r="AY67" i="1"/>
  <c r="AW67" i="1"/>
  <c r="AV67" i="1"/>
  <c r="AU67" i="1"/>
  <c r="AT67" i="1"/>
  <c r="AS67" i="1"/>
  <c r="AR67" i="1"/>
  <c r="AQ67" i="1"/>
  <c r="AP67" i="1"/>
  <c r="AO67" i="1"/>
  <c r="AN67" i="1"/>
  <c r="AL67" i="1"/>
  <c r="AK67" i="1"/>
  <c r="AJ67" i="1"/>
  <c r="AI67" i="1"/>
  <c r="AH67" i="1"/>
  <c r="AG67" i="1"/>
  <c r="AF67" i="1"/>
  <c r="AE67" i="1"/>
  <c r="AD67" i="1"/>
  <c r="AC67" i="1"/>
  <c r="CE66" i="1"/>
  <c r="CC66" i="1"/>
  <c r="CB66" i="1"/>
  <c r="CA66" i="1"/>
  <c r="BZ66" i="1"/>
  <c r="BY66" i="1"/>
  <c r="BX66" i="1"/>
  <c r="BW66" i="1"/>
  <c r="BV66" i="1"/>
  <c r="BU66" i="1"/>
  <c r="BT66" i="1"/>
  <c r="CE65" i="1"/>
  <c r="CC65" i="1"/>
  <c r="CB65" i="1"/>
  <c r="CA65" i="1"/>
  <c r="BZ65" i="1"/>
  <c r="BY65" i="1"/>
  <c r="BX65" i="1"/>
  <c r="BW65" i="1"/>
  <c r="BV65" i="1"/>
  <c r="BU65" i="1"/>
  <c r="BT65" i="1"/>
  <c r="CE12" i="1"/>
  <c r="CC12" i="1"/>
  <c r="CB12" i="1"/>
  <c r="CA12" i="1"/>
  <c r="BZ12" i="1"/>
  <c r="BY12" i="1"/>
  <c r="BX12" i="1"/>
  <c r="BW12" i="1"/>
  <c r="BV12" i="1"/>
  <c r="BU12" i="1"/>
  <c r="BT12" i="1"/>
  <c r="BH12" i="1"/>
  <c r="BG12" i="1"/>
  <c r="BF12" i="1"/>
  <c r="BE12" i="1"/>
  <c r="BD12" i="1"/>
  <c r="BC12" i="1"/>
  <c r="BB12" i="1"/>
  <c r="BA12" i="1"/>
  <c r="AZ12" i="1"/>
  <c r="AY12" i="1"/>
  <c r="AW12" i="1"/>
  <c r="AV12" i="1"/>
  <c r="AU12" i="1"/>
  <c r="AT12" i="1"/>
  <c r="AS12" i="1"/>
  <c r="AR12" i="1"/>
  <c r="AQ12" i="1"/>
  <c r="AP12" i="1"/>
  <c r="AO12" i="1"/>
  <c r="AN12" i="1"/>
  <c r="AL12" i="1"/>
  <c r="AK12" i="1"/>
  <c r="AJ12" i="1"/>
  <c r="AI12" i="1"/>
  <c r="AH12" i="1"/>
  <c r="AG12" i="1"/>
  <c r="AF12" i="1"/>
  <c r="AE12" i="1"/>
  <c r="AD12" i="1"/>
  <c r="AC12" i="1"/>
  <c r="CE13" i="1"/>
  <c r="CC13" i="1"/>
  <c r="CB13" i="1"/>
  <c r="CA13" i="1"/>
  <c r="BZ13" i="1"/>
  <c r="BY13" i="1"/>
  <c r="BX13" i="1"/>
  <c r="BW13" i="1"/>
  <c r="BV13" i="1"/>
  <c r="BU13" i="1"/>
  <c r="BT13" i="1"/>
  <c r="BH13" i="1"/>
  <c r="BG13" i="1"/>
  <c r="BF13" i="1"/>
  <c r="BE13" i="1"/>
  <c r="BD13" i="1"/>
  <c r="BC13" i="1"/>
  <c r="BB13" i="1"/>
  <c r="BA13" i="1"/>
  <c r="AZ13" i="1"/>
  <c r="AY13" i="1"/>
  <c r="AW13" i="1"/>
  <c r="AV13" i="1"/>
  <c r="AU13" i="1"/>
  <c r="AT13" i="1"/>
  <c r="AS13" i="1"/>
  <c r="AR13" i="1"/>
  <c r="AQ13" i="1"/>
  <c r="AP13" i="1"/>
  <c r="AO13" i="1"/>
  <c r="AN13" i="1"/>
  <c r="AL13" i="1"/>
  <c r="AK13" i="1"/>
  <c r="AJ13" i="1"/>
  <c r="AI13" i="1"/>
  <c r="AH13" i="1"/>
  <c r="AG13" i="1"/>
  <c r="AF13" i="1"/>
  <c r="AE13" i="1"/>
  <c r="AD13" i="1"/>
  <c r="AC13" i="1"/>
  <c r="AC24" i="1"/>
  <c r="AD24" i="1"/>
  <c r="AE24" i="1"/>
  <c r="AF24" i="1"/>
  <c r="AG24" i="1"/>
  <c r="AH24" i="1"/>
  <c r="AI24" i="1"/>
  <c r="AJ24" i="1"/>
  <c r="AK24" i="1"/>
  <c r="AL24" i="1"/>
  <c r="AN24" i="1"/>
  <c r="AO24" i="1"/>
  <c r="AP24" i="1"/>
  <c r="AQ24" i="1"/>
  <c r="AR24" i="1"/>
  <c r="AS24" i="1"/>
  <c r="AT24" i="1"/>
  <c r="AU24" i="1"/>
  <c r="AV24" i="1"/>
  <c r="AW24" i="1"/>
  <c r="AY24" i="1"/>
  <c r="AZ24" i="1"/>
  <c r="BA24" i="1"/>
  <c r="BB24" i="1"/>
  <c r="BC24" i="1"/>
  <c r="BD24" i="1"/>
  <c r="BE24" i="1"/>
  <c r="BF24" i="1"/>
  <c r="BG24" i="1"/>
  <c r="BH24" i="1"/>
  <c r="BT24" i="1"/>
  <c r="BU24" i="1"/>
  <c r="BV24" i="1"/>
  <c r="BW24" i="1"/>
  <c r="BX24" i="1"/>
  <c r="BY24" i="1"/>
  <c r="BZ24" i="1"/>
  <c r="CA24" i="1"/>
  <c r="CB24" i="1"/>
  <c r="CC24" i="1"/>
  <c r="CE24" i="1"/>
  <c r="AC15" i="1"/>
  <c r="AD15" i="1"/>
  <c r="AE15" i="1"/>
  <c r="AF15" i="1"/>
  <c r="AG15" i="1"/>
  <c r="AH15" i="1"/>
  <c r="AI15" i="1"/>
  <c r="AJ15" i="1"/>
  <c r="AK15" i="1"/>
  <c r="AL15" i="1"/>
  <c r="AN15" i="1"/>
  <c r="AO15" i="1"/>
  <c r="AP15" i="1"/>
  <c r="AQ15" i="1"/>
  <c r="AR15" i="1"/>
  <c r="AS15" i="1"/>
  <c r="AT15" i="1"/>
  <c r="AU15" i="1"/>
  <c r="AV15" i="1"/>
  <c r="AW15" i="1"/>
  <c r="AY15" i="1"/>
  <c r="AZ15" i="1"/>
  <c r="BA15" i="1"/>
  <c r="BB15" i="1"/>
  <c r="BC15" i="1"/>
  <c r="BD15" i="1"/>
  <c r="BE15" i="1"/>
  <c r="BF15" i="1"/>
  <c r="BG15" i="1"/>
  <c r="BH15" i="1"/>
  <c r="BT15" i="1"/>
  <c r="BU15" i="1"/>
  <c r="BV15" i="1"/>
  <c r="BW15" i="1"/>
  <c r="BX15" i="1"/>
  <c r="BY15" i="1"/>
  <c r="BZ15" i="1"/>
  <c r="CA15" i="1"/>
  <c r="CB15" i="1"/>
  <c r="CC15" i="1"/>
  <c r="CE15" i="1"/>
  <c r="AC8" i="1"/>
  <c r="AD8" i="1"/>
  <c r="AE8" i="1"/>
  <c r="AF8" i="1"/>
  <c r="AG8" i="1"/>
  <c r="AH8" i="1"/>
  <c r="AI8" i="1"/>
  <c r="AJ8" i="1"/>
  <c r="AK8" i="1"/>
  <c r="AL8" i="1"/>
  <c r="AN8" i="1"/>
  <c r="AO8" i="1"/>
  <c r="AP8" i="1"/>
  <c r="AQ8" i="1"/>
  <c r="AR8" i="1"/>
  <c r="AS8" i="1"/>
  <c r="AT8" i="1"/>
  <c r="AU8" i="1"/>
  <c r="AV8" i="1"/>
  <c r="AW8" i="1"/>
  <c r="AY8" i="1"/>
  <c r="AZ8" i="1"/>
  <c r="BA8" i="1"/>
  <c r="BB8" i="1"/>
  <c r="BC8" i="1"/>
  <c r="BD8" i="1"/>
  <c r="BE8" i="1"/>
  <c r="BF8" i="1"/>
  <c r="BG8" i="1"/>
  <c r="BH8" i="1"/>
  <c r="BT8" i="1"/>
  <c r="BU8" i="1"/>
  <c r="BV8" i="1"/>
  <c r="BW8" i="1"/>
  <c r="BX8" i="1"/>
  <c r="BY8" i="1"/>
  <c r="BZ8" i="1"/>
  <c r="CA8" i="1"/>
  <c r="CB8" i="1"/>
  <c r="CC8" i="1"/>
  <c r="CE8" i="1"/>
  <c r="AC7" i="1"/>
  <c r="AD7" i="1"/>
  <c r="AE7" i="1"/>
  <c r="AF7" i="1"/>
  <c r="AG7" i="1"/>
  <c r="AH7" i="1"/>
  <c r="AI7" i="1"/>
  <c r="AJ7" i="1"/>
  <c r="AK7" i="1"/>
  <c r="AL7" i="1"/>
  <c r="AN7" i="1"/>
  <c r="AO7" i="1"/>
  <c r="AP7" i="1"/>
  <c r="AQ7" i="1"/>
  <c r="AR7" i="1"/>
  <c r="AS7" i="1"/>
  <c r="AT7" i="1"/>
  <c r="AU7" i="1"/>
  <c r="AV7" i="1"/>
  <c r="AW7" i="1"/>
  <c r="AY7" i="1"/>
  <c r="AZ7" i="1"/>
  <c r="BA7" i="1"/>
  <c r="BB7" i="1"/>
  <c r="BC7" i="1"/>
  <c r="BD7" i="1"/>
  <c r="BE7" i="1"/>
  <c r="BF7" i="1"/>
  <c r="BG7" i="1"/>
  <c r="BH7" i="1"/>
  <c r="BT7" i="1"/>
  <c r="BU7" i="1"/>
  <c r="BV7" i="1"/>
  <c r="BW7" i="1"/>
  <c r="BX7" i="1"/>
  <c r="BY7" i="1"/>
  <c r="BZ7" i="1"/>
  <c r="CA7" i="1"/>
  <c r="CB7" i="1"/>
  <c r="CC7" i="1"/>
  <c r="CE7" i="1"/>
  <c r="AC9" i="1"/>
  <c r="AD9" i="1"/>
  <c r="AE9" i="1"/>
  <c r="AF9" i="1"/>
  <c r="AG9" i="1"/>
  <c r="AH9" i="1"/>
  <c r="AI9" i="1"/>
  <c r="AJ9" i="1"/>
  <c r="AK9" i="1"/>
  <c r="AL9" i="1"/>
  <c r="AN9" i="1"/>
  <c r="AO9" i="1"/>
  <c r="AP9" i="1"/>
  <c r="AQ9" i="1"/>
  <c r="AR9" i="1"/>
  <c r="AS9" i="1"/>
  <c r="AT9" i="1"/>
  <c r="AU9" i="1"/>
  <c r="AV9" i="1"/>
  <c r="AW9" i="1"/>
  <c r="AY9" i="1"/>
  <c r="AZ9" i="1"/>
  <c r="BA9" i="1"/>
  <c r="BB9" i="1"/>
  <c r="BC9" i="1"/>
  <c r="BD9" i="1"/>
  <c r="BE9" i="1"/>
  <c r="BF9" i="1"/>
  <c r="BG9" i="1"/>
  <c r="BH9" i="1"/>
  <c r="BT9" i="1"/>
  <c r="BU9" i="1"/>
  <c r="BV9" i="1"/>
  <c r="BW9" i="1"/>
  <c r="BX9" i="1"/>
  <c r="BY9" i="1"/>
  <c r="BZ9" i="1"/>
  <c r="CA9" i="1"/>
  <c r="CB9" i="1"/>
  <c r="CC9" i="1"/>
  <c r="CE9" i="1"/>
  <c r="AC10" i="1"/>
  <c r="AD10" i="1"/>
  <c r="AE10" i="1"/>
  <c r="AF10" i="1"/>
  <c r="AG10" i="1"/>
  <c r="AH10" i="1"/>
  <c r="AI10" i="1"/>
  <c r="AJ10" i="1"/>
  <c r="AK10" i="1"/>
  <c r="AL10" i="1"/>
  <c r="AN10" i="1"/>
  <c r="AO10" i="1"/>
  <c r="AP10" i="1"/>
  <c r="AQ10" i="1"/>
  <c r="AR10" i="1"/>
  <c r="AS10" i="1"/>
  <c r="AT10" i="1"/>
  <c r="AU10" i="1"/>
  <c r="AV10" i="1"/>
  <c r="AW10" i="1"/>
  <c r="AY10" i="1"/>
  <c r="AZ10" i="1"/>
  <c r="BA10" i="1"/>
  <c r="BB10" i="1"/>
  <c r="BC10" i="1"/>
  <c r="BD10" i="1"/>
  <c r="BE10" i="1"/>
  <c r="BF10" i="1"/>
  <c r="BG10" i="1"/>
  <c r="BH10" i="1"/>
  <c r="BT10" i="1"/>
  <c r="BU10" i="1"/>
  <c r="BV10" i="1"/>
  <c r="BW10" i="1"/>
  <c r="BX10" i="1"/>
  <c r="BY10" i="1"/>
  <c r="BZ10" i="1"/>
  <c r="CA10" i="1"/>
  <c r="CB10" i="1"/>
  <c r="CC10" i="1"/>
  <c r="CE10" i="1"/>
  <c r="AC11" i="1"/>
  <c r="AD11" i="1"/>
  <c r="AE11" i="1"/>
  <c r="AF11" i="1"/>
  <c r="AG11" i="1"/>
  <c r="AH11" i="1"/>
  <c r="AI11" i="1"/>
  <c r="AJ11" i="1"/>
  <c r="AK11" i="1"/>
  <c r="AL11" i="1"/>
  <c r="AN11" i="1"/>
  <c r="AO11" i="1"/>
  <c r="AP11" i="1"/>
  <c r="AQ11" i="1"/>
  <c r="AR11" i="1"/>
  <c r="AS11" i="1"/>
  <c r="AT11" i="1"/>
  <c r="AU11" i="1"/>
  <c r="AV11" i="1"/>
  <c r="AW11" i="1"/>
  <c r="AY11" i="1"/>
  <c r="AZ11" i="1"/>
  <c r="BA11" i="1"/>
  <c r="BB11" i="1"/>
  <c r="BC11" i="1"/>
  <c r="BD11" i="1"/>
  <c r="BE11" i="1"/>
  <c r="BF11" i="1"/>
  <c r="BG11" i="1"/>
  <c r="BH11" i="1"/>
  <c r="BT11" i="1"/>
  <c r="BU11" i="1"/>
  <c r="BV11" i="1"/>
  <c r="BW11" i="1"/>
  <c r="BX11" i="1"/>
  <c r="BY11" i="1"/>
  <c r="BZ11" i="1"/>
  <c r="CA11" i="1"/>
  <c r="CB11" i="1"/>
  <c r="CC11" i="1"/>
  <c r="CE11" i="1"/>
  <c r="AC6" i="1"/>
  <c r="AD6" i="1"/>
  <c r="AE6" i="1"/>
  <c r="AF6" i="1"/>
  <c r="AG6" i="1"/>
  <c r="AH6" i="1"/>
  <c r="AI6" i="1"/>
  <c r="AJ6" i="1"/>
  <c r="AK6" i="1"/>
  <c r="AL6" i="1"/>
  <c r="AN6" i="1"/>
  <c r="AO6" i="1"/>
  <c r="AP6" i="1"/>
  <c r="AQ6" i="1"/>
  <c r="AR6" i="1"/>
  <c r="AS6" i="1"/>
  <c r="AT6" i="1"/>
  <c r="AU6" i="1"/>
  <c r="AV6" i="1"/>
  <c r="AW6" i="1"/>
  <c r="AY6" i="1"/>
  <c r="AZ6" i="1"/>
  <c r="BA6" i="1"/>
  <c r="BB6" i="1"/>
  <c r="BC6" i="1"/>
  <c r="BD6" i="1"/>
  <c r="BE6" i="1"/>
  <c r="BF6" i="1"/>
  <c r="BG6" i="1"/>
  <c r="BH6" i="1"/>
  <c r="BT6" i="1"/>
  <c r="BU6" i="1"/>
  <c r="BV6" i="1"/>
  <c r="BW6" i="1"/>
  <c r="BX6" i="1"/>
  <c r="BY6" i="1"/>
  <c r="BZ6" i="1"/>
  <c r="CA6" i="1"/>
  <c r="CB6" i="1"/>
  <c r="CC6" i="1"/>
  <c r="CE6" i="1"/>
  <c r="AC14" i="1"/>
  <c r="AD14" i="1"/>
  <c r="AE14" i="1"/>
  <c r="AF14" i="1"/>
  <c r="AG14" i="1"/>
  <c r="AH14" i="1"/>
  <c r="AI14" i="1"/>
  <c r="AJ14" i="1"/>
  <c r="AK14" i="1"/>
  <c r="AL14" i="1"/>
  <c r="AN14" i="1"/>
  <c r="AO14" i="1"/>
  <c r="AP14" i="1"/>
  <c r="AQ14" i="1"/>
  <c r="AR14" i="1"/>
  <c r="AS14" i="1"/>
  <c r="AT14" i="1"/>
  <c r="AU14" i="1"/>
  <c r="AV14" i="1"/>
  <c r="AW14" i="1"/>
  <c r="AY14" i="1"/>
  <c r="AZ14" i="1"/>
  <c r="BA14" i="1"/>
  <c r="BB14" i="1"/>
  <c r="BC14" i="1"/>
  <c r="BD14" i="1"/>
  <c r="BE14" i="1"/>
  <c r="BF14" i="1"/>
  <c r="BG14" i="1"/>
  <c r="BH14" i="1"/>
  <c r="BT14" i="1"/>
  <c r="BU14" i="1"/>
  <c r="BV14" i="1"/>
  <c r="BW14" i="1"/>
  <c r="BX14" i="1"/>
  <c r="BY14" i="1"/>
  <c r="BZ14" i="1"/>
  <c r="CA14" i="1"/>
  <c r="CB14" i="1"/>
  <c r="CC14" i="1"/>
  <c r="CE14" i="1"/>
  <c r="AC20" i="1"/>
  <c r="AD20" i="1"/>
  <c r="AE20" i="1"/>
  <c r="AF20" i="1"/>
  <c r="AG20" i="1"/>
  <c r="AH20" i="1"/>
  <c r="AI20" i="1"/>
  <c r="AJ20" i="1"/>
  <c r="AK20" i="1"/>
  <c r="AL20" i="1"/>
  <c r="AN20" i="1"/>
  <c r="AO20" i="1"/>
  <c r="AP20" i="1"/>
  <c r="AQ20" i="1"/>
  <c r="AR20" i="1"/>
  <c r="AS20" i="1"/>
  <c r="AT20" i="1"/>
  <c r="AU20" i="1"/>
  <c r="AV20" i="1"/>
  <c r="AW20" i="1"/>
  <c r="AY20" i="1"/>
  <c r="AZ20" i="1"/>
  <c r="BA20" i="1"/>
  <c r="BB20" i="1"/>
  <c r="BC20" i="1"/>
  <c r="BD20" i="1"/>
  <c r="BE20" i="1"/>
  <c r="BF20" i="1"/>
  <c r="BG20" i="1"/>
  <c r="BH20" i="1"/>
  <c r="BT20" i="1"/>
  <c r="BU20" i="1"/>
  <c r="BV20" i="1"/>
  <c r="BW20" i="1"/>
  <c r="BX20" i="1"/>
  <c r="BY20" i="1"/>
  <c r="BZ20" i="1"/>
  <c r="CA20" i="1"/>
  <c r="CB20" i="1"/>
  <c r="CC20" i="1"/>
  <c r="CE20" i="1"/>
  <c r="AC18" i="1"/>
  <c r="AD18" i="1"/>
  <c r="AE18" i="1"/>
  <c r="AF18" i="1"/>
  <c r="AG18" i="1"/>
  <c r="AH18" i="1"/>
  <c r="AI18" i="1"/>
  <c r="AJ18" i="1"/>
  <c r="AK18" i="1"/>
  <c r="AL18" i="1"/>
  <c r="AN18" i="1"/>
  <c r="AO18" i="1"/>
  <c r="AP18" i="1"/>
  <c r="AQ18" i="1"/>
  <c r="AR18" i="1"/>
  <c r="AS18" i="1"/>
  <c r="AT18" i="1"/>
  <c r="AU18" i="1"/>
  <c r="AV18" i="1"/>
  <c r="AW18" i="1"/>
  <c r="AY18" i="1"/>
  <c r="AZ18" i="1"/>
  <c r="BA18" i="1"/>
  <c r="BB18" i="1"/>
  <c r="BC18" i="1"/>
  <c r="BD18" i="1"/>
  <c r="BE18" i="1"/>
  <c r="BF18" i="1"/>
  <c r="BG18" i="1"/>
  <c r="BH18" i="1"/>
  <c r="BT18" i="1"/>
  <c r="BU18" i="1"/>
  <c r="BV18" i="1"/>
  <c r="BW18" i="1"/>
  <c r="BX18" i="1"/>
  <c r="BY18" i="1"/>
  <c r="BZ18" i="1"/>
  <c r="CA18" i="1"/>
  <c r="CB18" i="1"/>
  <c r="CC18" i="1"/>
  <c r="CE18" i="1"/>
  <c r="AC19" i="1"/>
  <c r="AD19" i="1"/>
  <c r="AE19" i="1"/>
  <c r="AF19" i="1"/>
  <c r="AG19" i="1"/>
  <c r="AH19" i="1"/>
  <c r="AI19" i="1"/>
  <c r="AJ19" i="1"/>
  <c r="AK19" i="1"/>
  <c r="AL19" i="1"/>
  <c r="AN19" i="1"/>
  <c r="AO19" i="1"/>
  <c r="AP19" i="1"/>
  <c r="AQ19" i="1"/>
  <c r="AR19" i="1"/>
  <c r="AS19" i="1"/>
  <c r="AT19" i="1"/>
  <c r="AU19" i="1"/>
  <c r="AV19" i="1"/>
  <c r="AW19" i="1"/>
  <c r="AY19" i="1"/>
  <c r="AZ19" i="1"/>
  <c r="BA19" i="1"/>
  <c r="BB19" i="1"/>
  <c r="BC19" i="1"/>
  <c r="BD19" i="1"/>
  <c r="BE19" i="1"/>
  <c r="BF19" i="1"/>
  <c r="BG19" i="1"/>
  <c r="BH19" i="1"/>
  <c r="BT19" i="1"/>
  <c r="BU19" i="1"/>
  <c r="BV19" i="1"/>
  <c r="BW19" i="1"/>
  <c r="BX19" i="1"/>
  <c r="BY19" i="1"/>
  <c r="BZ19" i="1"/>
  <c r="CA19" i="1"/>
  <c r="CB19" i="1"/>
  <c r="CC19" i="1"/>
  <c r="CE19" i="1"/>
  <c r="AC17" i="1"/>
  <c r="AD17" i="1"/>
  <c r="AE17" i="1"/>
  <c r="AF17" i="1"/>
  <c r="AG17" i="1"/>
  <c r="AH17" i="1"/>
  <c r="AI17" i="1"/>
  <c r="AJ17" i="1"/>
  <c r="AK17" i="1"/>
  <c r="AL17" i="1"/>
  <c r="AN17" i="1"/>
  <c r="AO17" i="1"/>
  <c r="AP17" i="1"/>
  <c r="AQ17" i="1"/>
  <c r="AR17" i="1"/>
  <c r="AS17" i="1"/>
  <c r="AT17" i="1"/>
  <c r="AU17" i="1"/>
  <c r="AV17" i="1"/>
  <c r="AW17" i="1"/>
  <c r="AY17" i="1"/>
  <c r="AZ17" i="1"/>
  <c r="BA17" i="1"/>
  <c r="BB17" i="1"/>
  <c r="BC17" i="1"/>
  <c r="BD17" i="1"/>
  <c r="BE17" i="1"/>
  <c r="BF17" i="1"/>
  <c r="BG17" i="1"/>
  <c r="BH17" i="1"/>
  <c r="BT17" i="1"/>
  <c r="BU17" i="1"/>
  <c r="BV17" i="1"/>
  <c r="BW17" i="1"/>
  <c r="BX17" i="1"/>
  <c r="BY17" i="1"/>
  <c r="BZ17" i="1"/>
  <c r="CA17" i="1"/>
  <c r="CB17" i="1"/>
  <c r="CC17" i="1"/>
  <c r="CE17" i="1"/>
  <c r="AD16" i="1"/>
  <c r="AE16" i="1"/>
  <c r="AF16" i="1"/>
  <c r="AG16" i="1"/>
  <c r="AH16" i="1"/>
  <c r="AI16" i="1"/>
  <c r="AJ16" i="1"/>
  <c r="AK16" i="1"/>
  <c r="AL16" i="1"/>
  <c r="AN16" i="1"/>
  <c r="AO16" i="1"/>
  <c r="AP16" i="1"/>
  <c r="AQ16" i="1"/>
  <c r="AR16" i="1"/>
  <c r="AS16" i="1"/>
  <c r="AT16" i="1"/>
  <c r="AU16" i="1"/>
  <c r="AV16" i="1"/>
  <c r="AW16" i="1"/>
  <c r="AY16" i="1"/>
  <c r="AZ16" i="1"/>
  <c r="BA16" i="1"/>
  <c r="BB16" i="1"/>
  <c r="BC16" i="1"/>
  <c r="BD16" i="1"/>
  <c r="BE16" i="1"/>
  <c r="BF16" i="1"/>
  <c r="BG16" i="1"/>
  <c r="BH16" i="1"/>
  <c r="BT16" i="1"/>
  <c r="BU16" i="1"/>
  <c r="BV16" i="1"/>
  <c r="BW16" i="1"/>
  <c r="BX16" i="1"/>
  <c r="BY16" i="1"/>
  <c r="BZ16" i="1"/>
  <c r="CA16" i="1"/>
  <c r="CB16" i="1"/>
  <c r="CC16" i="1"/>
  <c r="CE16" i="1"/>
  <c r="AC21" i="1"/>
  <c r="AD21" i="1"/>
  <c r="AE21" i="1"/>
  <c r="AF21" i="1"/>
  <c r="AG21" i="1"/>
  <c r="AH21" i="1"/>
  <c r="AI21" i="1"/>
  <c r="AJ21" i="1"/>
  <c r="AK21" i="1"/>
  <c r="AL21" i="1"/>
  <c r="AN21" i="1"/>
  <c r="AO21" i="1"/>
  <c r="AP21" i="1"/>
  <c r="AQ21" i="1"/>
  <c r="AR21" i="1"/>
  <c r="AS21" i="1"/>
  <c r="AT21" i="1"/>
  <c r="AU21" i="1"/>
  <c r="AV21" i="1"/>
  <c r="AW21" i="1"/>
  <c r="AY21" i="1"/>
  <c r="AZ21" i="1"/>
  <c r="BA21" i="1"/>
  <c r="BB21" i="1"/>
  <c r="BC21" i="1"/>
  <c r="BD21" i="1"/>
  <c r="BE21" i="1"/>
  <c r="BF21" i="1"/>
  <c r="BG21" i="1"/>
  <c r="BH21" i="1"/>
  <c r="BT21" i="1"/>
  <c r="BU21" i="1"/>
  <c r="BV21" i="1"/>
  <c r="BW21" i="1"/>
  <c r="BX21" i="1"/>
  <c r="BY21" i="1"/>
  <c r="BZ21" i="1"/>
  <c r="CA21" i="1"/>
  <c r="CB21" i="1"/>
  <c r="CC21" i="1"/>
  <c r="CE21" i="1"/>
  <c r="AC22" i="1"/>
  <c r="AD22" i="1"/>
  <c r="AE22" i="1"/>
  <c r="AF22" i="1"/>
  <c r="AG22" i="1"/>
  <c r="AH22" i="1"/>
  <c r="AI22" i="1"/>
  <c r="AJ22" i="1"/>
  <c r="AK22" i="1"/>
  <c r="AL22" i="1"/>
  <c r="AN22" i="1"/>
  <c r="AO22" i="1"/>
  <c r="AP22" i="1"/>
  <c r="AQ22" i="1"/>
  <c r="AR22" i="1"/>
  <c r="AS22" i="1"/>
  <c r="AT22" i="1"/>
  <c r="AU22" i="1"/>
  <c r="AV22" i="1"/>
  <c r="AW22" i="1"/>
  <c r="AY22" i="1"/>
  <c r="AZ22" i="1"/>
  <c r="BA22" i="1"/>
  <c r="BB22" i="1"/>
  <c r="BC22" i="1"/>
  <c r="BD22" i="1"/>
  <c r="BE22" i="1"/>
  <c r="BF22" i="1"/>
  <c r="BG22" i="1"/>
  <c r="BH22" i="1"/>
  <c r="BT22" i="1"/>
  <c r="BU22" i="1"/>
  <c r="BV22" i="1"/>
  <c r="BW22" i="1"/>
  <c r="BX22" i="1"/>
  <c r="BY22" i="1"/>
  <c r="BZ22" i="1"/>
  <c r="CA22" i="1"/>
  <c r="CB22" i="1"/>
  <c r="CC22" i="1"/>
  <c r="CE22" i="1"/>
  <c r="AC23" i="1"/>
  <c r="AD23" i="1"/>
  <c r="AE23" i="1"/>
  <c r="AF23" i="1"/>
  <c r="AG23" i="1"/>
  <c r="AH23" i="1"/>
  <c r="AI23" i="1"/>
  <c r="AJ23" i="1"/>
  <c r="AK23" i="1"/>
  <c r="AL23" i="1"/>
  <c r="AN23" i="1"/>
  <c r="AO23" i="1"/>
  <c r="AP23" i="1"/>
  <c r="AQ23" i="1"/>
  <c r="AR23" i="1"/>
  <c r="AS23" i="1"/>
  <c r="AT23" i="1"/>
  <c r="AU23" i="1"/>
  <c r="AV23" i="1"/>
  <c r="AW23" i="1"/>
  <c r="AY23" i="1"/>
  <c r="AZ23" i="1"/>
  <c r="BA23" i="1"/>
  <c r="BB23" i="1"/>
  <c r="BC23" i="1"/>
  <c r="BD23" i="1"/>
  <c r="BE23" i="1"/>
  <c r="BF23" i="1"/>
  <c r="BG23" i="1"/>
  <c r="BH23" i="1"/>
  <c r="BT23" i="1"/>
  <c r="BU23" i="1"/>
  <c r="BV23" i="1"/>
  <c r="BW23" i="1"/>
  <c r="BX23" i="1"/>
  <c r="BY23" i="1"/>
  <c r="BZ23" i="1"/>
  <c r="CA23" i="1"/>
  <c r="CB23" i="1"/>
  <c r="CC23" i="1"/>
  <c r="CE23" i="1"/>
  <c r="AC25" i="1"/>
  <c r="AD25" i="1"/>
  <c r="AE25" i="1"/>
  <c r="AF25" i="1"/>
  <c r="AG25" i="1"/>
  <c r="AH25" i="1"/>
  <c r="AI25" i="1"/>
  <c r="AJ25" i="1"/>
  <c r="AK25" i="1"/>
  <c r="AL25" i="1"/>
  <c r="AN25" i="1"/>
  <c r="AO25" i="1"/>
  <c r="AP25" i="1"/>
  <c r="AQ25" i="1"/>
  <c r="AR25" i="1"/>
  <c r="AS25" i="1"/>
  <c r="AT25" i="1"/>
  <c r="AU25" i="1"/>
  <c r="AV25" i="1"/>
  <c r="AW25" i="1"/>
  <c r="AY25" i="1"/>
  <c r="AZ25" i="1"/>
  <c r="BA25" i="1"/>
  <c r="BB25" i="1"/>
  <c r="BC25" i="1"/>
  <c r="BD25" i="1"/>
  <c r="BE25" i="1"/>
  <c r="BF25" i="1"/>
  <c r="BG25" i="1"/>
  <c r="BH25" i="1"/>
  <c r="BT25" i="1"/>
  <c r="BU25" i="1"/>
  <c r="BV25" i="1"/>
  <c r="BW25" i="1"/>
  <c r="BX25" i="1"/>
  <c r="BY25" i="1"/>
  <c r="BZ25" i="1"/>
  <c r="CA25" i="1"/>
  <c r="CB25" i="1"/>
  <c r="CC25" i="1"/>
  <c r="CE25" i="1"/>
  <c r="AC26" i="1"/>
  <c r="AD26" i="1"/>
  <c r="AE26" i="1"/>
  <c r="AF26" i="1"/>
  <c r="AG26" i="1"/>
  <c r="AH26" i="1"/>
  <c r="AI26" i="1"/>
  <c r="AJ26" i="1"/>
  <c r="AK26" i="1"/>
  <c r="AL26" i="1"/>
  <c r="AN26" i="1"/>
  <c r="AO26" i="1"/>
  <c r="AP26" i="1"/>
  <c r="AQ26" i="1"/>
  <c r="AR26" i="1"/>
  <c r="AS26" i="1"/>
  <c r="AT26" i="1"/>
  <c r="AU26" i="1"/>
  <c r="AV26" i="1"/>
  <c r="AW26" i="1"/>
  <c r="AY26" i="1"/>
  <c r="AZ26" i="1"/>
  <c r="BA26" i="1"/>
  <c r="BB26" i="1"/>
  <c r="BC26" i="1"/>
  <c r="BD26" i="1"/>
  <c r="BE26" i="1"/>
  <c r="BF26" i="1"/>
  <c r="BG26" i="1"/>
  <c r="BH26" i="1"/>
  <c r="BT26" i="1"/>
  <c r="BU26" i="1"/>
  <c r="BV26" i="1"/>
  <c r="BW26" i="1"/>
  <c r="BX26" i="1"/>
  <c r="BY26" i="1"/>
  <c r="BZ26" i="1"/>
  <c r="CA26" i="1"/>
  <c r="CB26" i="1"/>
  <c r="CC26" i="1"/>
  <c r="CE26" i="1"/>
  <c r="AC27" i="1"/>
  <c r="AD27" i="1"/>
  <c r="AE27" i="1"/>
  <c r="AF27" i="1"/>
  <c r="AG27" i="1"/>
  <c r="AH27" i="1"/>
  <c r="AI27" i="1"/>
  <c r="AJ27" i="1"/>
  <c r="AK27" i="1"/>
  <c r="AL27" i="1"/>
  <c r="AN27" i="1"/>
  <c r="AO27" i="1"/>
  <c r="AP27" i="1"/>
  <c r="AQ27" i="1"/>
  <c r="AR27" i="1"/>
  <c r="AS27" i="1"/>
  <c r="AT27" i="1"/>
  <c r="AU27" i="1"/>
  <c r="AV27" i="1"/>
  <c r="AW27" i="1"/>
  <c r="AY27" i="1"/>
  <c r="AZ27" i="1"/>
  <c r="BA27" i="1"/>
  <c r="BB27" i="1"/>
  <c r="BC27" i="1"/>
  <c r="BD27" i="1"/>
  <c r="BE27" i="1"/>
  <c r="BF27" i="1"/>
  <c r="BG27" i="1"/>
  <c r="BH27" i="1"/>
  <c r="BT27" i="1"/>
  <c r="BU27" i="1"/>
  <c r="BV27" i="1"/>
  <c r="BW27" i="1"/>
  <c r="BX27" i="1"/>
  <c r="BY27" i="1"/>
  <c r="BZ27" i="1"/>
  <c r="CA27" i="1"/>
  <c r="CB27" i="1"/>
  <c r="CC27" i="1"/>
  <c r="CE27" i="1"/>
  <c r="AC28" i="1"/>
  <c r="AD28" i="1"/>
  <c r="AE28" i="1"/>
  <c r="AF28" i="1"/>
  <c r="AG28" i="1"/>
  <c r="AH28" i="1"/>
  <c r="AI28" i="1"/>
  <c r="AJ28" i="1"/>
  <c r="AK28" i="1"/>
  <c r="AL28" i="1"/>
  <c r="AN28" i="1"/>
  <c r="AO28" i="1"/>
  <c r="AP28" i="1"/>
  <c r="AQ28" i="1"/>
  <c r="AR28" i="1"/>
  <c r="AS28" i="1"/>
  <c r="AT28" i="1"/>
  <c r="AU28" i="1"/>
  <c r="AV28" i="1"/>
  <c r="AW28" i="1"/>
  <c r="AY28" i="1"/>
  <c r="AZ28" i="1"/>
  <c r="BA28" i="1"/>
  <c r="BB28" i="1"/>
  <c r="BC28" i="1"/>
  <c r="BD28" i="1"/>
  <c r="BE28" i="1"/>
  <c r="BF28" i="1"/>
  <c r="BG28" i="1"/>
  <c r="BH28" i="1"/>
  <c r="BT28" i="1"/>
  <c r="BU28" i="1"/>
  <c r="BV28" i="1"/>
  <c r="BW28" i="1"/>
  <c r="BX28" i="1"/>
  <c r="BY28" i="1"/>
  <c r="BZ28" i="1"/>
  <c r="CA28" i="1"/>
  <c r="CB28" i="1"/>
  <c r="CC28" i="1"/>
  <c r="CE28" i="1"/>
  <c r="AC33" i="1"/>
  <c r="AD33" i="1"/>
  <c r="AE33" i="1"/>
  <c r="AF33" i="1"/>
  <c r="AG33" i="1"/>
  <c r="AH33" i="1"/>
  <c r="AI33" i="1"/>
  <c r="AJ33" i="1"/>
  <c r="AK33" i="1"/>
  <c r="AL33" i="1"/>
  <c r="AN33" i="1"/>
  <c r="AO33" i="1"/>
  <c r="AP33" i="1"/>
  <c r="AQ33" i="1"/>
  <c r="AR33" i="1"/>
  <c r="AS33" i="1"/>
  <c r="AT33" i="1"/>
  <c r="AU33" i="1"/>
  <c r="AV33" i="1"/>
  <c r="AW33" i="1"/>
  <c r="AY33" i="1"/>
  <c r="AZ33" i="1"/>
  <c r="BA33" i="1"/>
  <c r="BB33" i="1"/>
  <c r="BC33" i="1"/>
  <c r="BD33" i="1"/>
  <c r="BE33" i="1"/>
  <c r="BF33" i="1"/>
  <c r="BG33" i="1"/>
  <c r="BH33" i="1"/>
  <c r="BT33" i="1"/>
  <c r="BU33" i="1"/>
  <c r="BV33" i="1"/>
  <c r="BW33" i="1"/>
  <c r="BX33" i="1"/>
  <c r="BY33" i="1"/>
  <c r="BZ33" i="1"/>
  <c r="CA33" i="1"/>
  <c r="CB33" i="1"/>
  <c r="CC33" i="1"/>
  <c r="CE33" i="1"/>
  <c r="AC34" i="1"/>
  <c r="AD34" i="1"/>
  <c r="AE34" i="1"/>
  <c r="AF34" i="1"/>
  <c r="AG34" i="1"/>
  <c r="AH34" i="1"/>
  <c r="AI34" i="1"/>
  <c r="AJ34" i="1"/>
  <c r="AK34" i="1"/>
  <c r="AL34" i="1"/>
  <c r="AN34" i="1"/>
  <c r="AO34" i="1"/>
  <c r="AP34" i="1"/>
  <c r="AQ34" i="1"/>
  <c r="AR34" i="1"/>
  <c r="AS34" i="1"/>
  <c r="AT34" i="1"/>
  <c r="AU34" i="1"/>
  <c r="AV34" i="1"/>
  <c r="AW34" i="1"/>
  <c r="AY34" i="1"/>
  <c r="AZ34" i="1"/>
  <c r="BA34" i="1"/>
  <c r="BB34" i="1"/>
  <c r="BC34" i="1"/>
  <c r="BD34" i="1"/>
  <c r="BE34" i="1"/>
  <c r="BF34" i="1"/>
  <c r="BG34" i="1"/>
  <c r="BH34" i="1"/>
  <c r="BT34" i="1"/>
  <c r="BU34" i="1"/>
  <c r="BV34" i="1"/>
  <c r="BW34" i="1"/>
  <c r="BX34" i="1"/>
  <c r="BY34" i="1"/>
  <c r="BZ34" i="1"/>
  <c r="CA34" i="1"/>
  <c r="CB34" i="1"/>
  <c r="CC34" i="1"/>
  <c r="CE34" i="1"/>
  <c r="AC35" i="1"/>
  <c r="AD35" i="1"/>
  <c r="AE35" i="1"/>
  <c r="AF35" i="1"/>
  <c r="AG35" i="1"/>
  <c r="AH35" i="1"/>
  <c r="AI35" i="1"/>
  <c r="AJ35" i="1"/>
  <c r="AK35" i="1"/>
  <c r="AL35" i="1"/>
  <c r="AN35" i="1"/>
  <c r="AO35" i="1"/>
  <c r="AP35" i="1"/>
  <c r="AQ35" i="1"/>
  <c r="AR35" i="1"/>
  <c r="AS35" i="1"/>
  <c r="AT35" i="1"/>
  <c r="AU35" i="1"/>
  <c r="AV35" i="1"/>
  <c r="AW35" i="1"/>
  <c r="AY35" i="1"/>
  <c r="AZ35" i="1"/>
  <c r="BA35" i="1"/>
  <c r="BB35" i="1"/>
  <c r="BC35" i="1"/>
  <c r="BD35" i="1"/>
  <c r="BE35" i="1"/>
  <c r="BF35" i="1"/>
  <c r="BG35" i="1"/>
  <c r="BH35" i="1"/>
  <c r="BT35" i="1"/>
  <c r="BU35" i="1"/>
  <c r="BV35" i="1"/>
  <c r="BW35" i="1"/>
  <c r="BX35" i="1"/>
  <c r="BY35" i="1"/>
  <c r="BZ35" i="1"/>
  <c r="CA35" i="1"/>
  <c r="CB35" i="1"/>
  <c r="CC35" i="1"/>
  <c r="CE35" i="1"/>
  <c r="AC29" i="1"/>
  <c r="AD29" i="1"/>
  <c r="AE29" i="1"/>
  <c r="AF29" i="1"/>
  <c r="AG29" i="1"/>
  <c r="AH29" i="1"/>
  <c r="AI29" i="1"/>
  <c r="AJ29" i="1"/>
  <c r="AK29" i="1"/>
  <c r="AL29" i="1"/>
  <c r="AN29" i="1"/>
  <c r="AO29" i="1"/>
  <c r="AP29" i="1"/>
  <c r="AQ29" i="1"/>
  <c r="AR29" i="1"/>
  <c r="AS29" i="1"/>
  <c r="AT29" i="1"/>
  <c r="AU29" i="1"/>
  <c r="AV29" i="1"/>
  <c r="AW29" i="1"/>
  <c r="AY29" i="1"/>
  <c r="AZ29" i="1"/>
  <c r="BA29" i="1"/>
  <c r="BB29" i="1"/>
  <c r="BC29" i="1"/>
  <c r="BD29" i="1"/>
  <c r="BE29" i="1"/>
  <c r="BF29" i="1"/>
  <c r="BG29" i="1"/>
  <c r="BH29" i="1"/>
  <c r="BT29" i="1"/>
  <c r="BU29" i="1"/>
  <c r="BV29" i="1"/>
  <c r="BW29" i="1"/>
  <c r="BX29" i="1"/>
  <c r="BY29" i="1"/>
  <c r="BZ29" i="1"/>
  <c r="CA29" i="1"/>
  <c r="CB29" i="1"/>
  <c r="CC29" i="1"/>
  <c r="CE29" i="1"/>
  <c r="AC31" i="1"/>
  <c r="AD31" i="1"/>
  <c r="AE31" i="1"/>
  <c r="AF31" i="1"/>
  <c r="AG31" i="1"/>
  <c r="AH31" i="1"/>
  <c r="AI31" i="1"/>
  <c r="AJ31" i="1"/>
  <c r="AK31" i="1"/>
  <c r="AL31" i="1"/>
  <c r="AN31" i="1"/>
  <c r="AO31" i="1"/>
  <c r="AP31" i="1"/>
  <c r="AQ31" i="1"/>
  <c r="AR31" i="1"/>
  <c r="AS31" i="1"/>
  <c r="AT31" i="1"/>
  <c r="AU31" i="1"/>
  <c r="AV31" i="1"/>
  <c r="AW31" i="1"/>
  <c r="AY31" i="1"/>
  <c r="AZ31" i="1"/>
  <c r="BA31" i="1"/>
  <c r="BB31" i="1"/>
  <c r="BC31" i="1"/>
  <c r="BD31" i="1"/>
  <c r="BE31" i="1"/>
  <c r="BF31" i="1"/>
  <c r="BG31" i="1"/>
  <c r="BH31" i="1"/>
  <c r="BT31" i="1"/>
  <c r="BU31" i="1"/>
  <c r="BV31" i="1"/>
  <c r="BW31" i="1"/>
  <c r="BX31" i="1"/>
  <c r="BY31" i="1"/>
  <c r="BZ31" i="1"/>
  <c r="CA31" i="1"/>
  <c r="CB31" i="1"/>
  <c r="CC31" i="1"/>
  <c r="CE31" i="1"/>
  <c r="AC30" i="1"/>
  <c r="AD30" i="1"/>
  <c r="AE30" i="1"/>
  <c r="AF30" i="1"/>
  <c r="AG30" i="1"/>
  <c r="AH30" i="1"/>
  <c r="AI30" i="1"/>
  <c r="AJ30" i="1"/>
  <c r="AK30" i="1"/>
  <c r="AL30" i="1"/>
  <c r="AN30" i="1"/>
  <c r="AO30" i="1"/>
  <c r="AP30" i="1"/>
  <c r="AQ30" i="1"/>
  <c r="AR30" i="1"/>
  <c r="AS30" i="1"/>
  <c r="AT30" i="1"/>
  <c r="AU30" i="1"/>
  <c r="AV30" i="1"/>
  <c r="AW30" i="1"/>
  <c r="AY30" i="1"/>
  <c r="AZ30" i="1"/>
  <c r="BA30" i="1"/>
  <c r="BB30" i="1"/>
  <c r="BC30" i="1"/>
  <c r="BD30" i="1"/>
  <c r="BE30" i="1"/>
  <c r="BF30" i="1"/>
  <c r="BG30" i="1"/>
  <c r="BH30" i="1"/>
  <c r="BT30" i="1"/>
  <c r="BU30" i="1"/>
  <c r="BV30" i="1"/>
  <c r="BW30" i="1"/>
  <c r="BX30" i="1"/>
  <c r="BY30" i="1"/>
  <c r="BZ30" i="1"/>
  <c r="CA30" i="1"/>
  <c r="CB30" i="1"/>
  <c r="CC30" i="1"/>
  <c r="CE30" i="1"/>
  <c r="AC32" i="1"/>
  <c r="AD32" i="1"/>
  <c r="AE32" i="1"/>
  <c r="AF32" i="1"/>
  <c r="AG32" i="1"/>
  <c r="AH32" i="1"/>
  <c r="AI32" i="1"/>
  <c r="AJ32" i="1"/>
  <c r="AK32" i="1"/>
  <c r="AL32" i="1"/>
  <c r="AN32" i="1"/>
  <c r="AO32" i="1"/>
  <c r="AP32" i="1"/>
  <c r="AQ32" i="1"/>
  <c r="AR32" i="1"/>
  <c r="AS32" i="1"/>
  <c r="AT32" i="1"/>
  <c r="AU32" i="1"/>
  <c r="AV32" i="1"/>
  <c r="AW32" i="1"/>
  <c r="AY32" i="1"/>
  <c r="AZ32" i="1"/>
  <c r="BA32" i="1"/>
  <c r="BB32" i="1"/>
  <c r="BC32" i="1"/>
  <c r="BD32" i="1"/>
  <c r="BE32" i="1"/>
  <c r="BF32" i="1"/>
  <c r="BG32" i="1"/>
  <c r="BH32" i="1"/>
  <c r="BT32" i="1"/>
  <c r="BU32" i="1"/>
  <c r="BV32" i="1"/>
  <c r="BW32" i="1"/>
  <c r="BX32" i="1"/>
  <c r="BY32" i="1"/>
  <c r="BZ32" i="1"/>
  <c r="CA32" i="1"/>
  <c r="CB32" i="1"/>
  <c r="CC32" i="1"/>
  <c r="CE32" i="1"/>
  <c r="AC38" i="1"/>
  <c r="AD38" i="1"/>
  <c r="AE38" i="1"/>
  <c r="AF38" i="1"/>
  <c r="AG38" i="1"/>
  <c r="AH38" i="1"/>
  <c r="AI38" i="1"/>
  <c r="AJ38" i="1"/>
  <c r="AK38" i="1"/>
  <c r="AL38" i="1"/>
  <c r="AN38" i="1"/>
  <c r="AO38" i="1"/>
  <c r="AP38" i="1"/>
  <c r="AQ38" i="1"/>
  <c r="AR38" i="1"/>
  <c r="AS38" i="1"/>
  <c r="AT38" i="1"/>
  <c r="AU38" i="1"/>
  <c r="AV38" i="1"/>
  <c r="AW38" i="1"/>
  <c r="AY38" i="1"/>
  <c r="AZ38" i="1"/>
  <c r="BA38" i="1"/>
  <c r="BB38" i="1"/>
  <c r="BC38" i="1"/>
  <c r="BD38" i="1"/>
  <c r="BE38" i="1"/>
  <c r="BF38" i="1"/>
  <c r="BG38" i="1"/>
  <c r="BH38" i="1"/>
  <c r="BT38" i="1"/>
  <c r="BU38" i="1"/>
  <c r="BV38" i="1"/>
  <c r="BW38" i="1"/>
  <c r="BX38" i="1"/>
  <c r="BY38" i="1"/>
  <c r="BZ38" i="1"/>
  <c r="CA38" i="1"/>
  <c r="CB38" i="1"/>
  <c r="CC38" i="1"/>
  <c r="CE38" i="1"/>
  <c r="AC39" i="1"/>
  <c r="AD39" i="1"/>
  <c r="AE39" i="1"/>
  <c r="AF39" i="1"/>
  <c r="AG39" i="1"/>
  <c r="AH39" i="1"/>
  <c r="AI39" i="1"/>
  <c r="AJ39" i="1"/>
  <c r="AK39" i="1"/>
  <c r="AL39" i="1"/>
  <c r="AN39" i="1"/>
  <c r="AO39" i="1"/>
  <c r="AP39" i="1"/>
  <c r="AQ39" i="1"/>
  <c r="AR39" i="1"/>
  <c r="AS39" i="1"/>
  <c r="AT39" i="1"/>
  <c r="AU39" i="1"/>
  <c r="AV39" i="1"/>
  <c r="AW39" i="1"/>
  <c r="AY39" i="1"/>
  <c r="AZ39" i="1"/>
  <c r="BA39" i="1"/>
  <c r="BB39" i="1"/>
  <c r="BC39" i="1"/>
  <c r="BD39" i="1"/>
  <c r="BE39" i="1"/>
  <c r="BF39" i="1"/>
  <c r="BG39" i="1"/>
  <c r="BH39" i="1"/>
  <c r="BT39" i="1"/>
  <c r="BU39" i="1"/>
  <c r="BV39" i="1"/>
  <c r="BW39" i="1"/>
  <c r="BX39" i="1"/>
  <c r="BY39" i="1"/>
  <c r="BZ39" i="1"/>
  <c r="CA39" i="1"/>
  <c r="CB39" i="1"/>
  <c r="CC39" i="1"/>
  <c r="CE39" i="1"/>
  <c r="AC40" i="1"/>
  <c r="AD40" i="1"/>
  <c r="AE40" i="1"/>
  <c r="AF40" i="1"/>
  <c r="AG40" i="1"/>
  <c r="AH40" i="1"/>
  <c r="AI40" i="1"/>
  <c r="AJ40" i="1"/>
  <c r="AK40" i="1"/>
  <c r="AL40" i="1"/>
  <c r="AN40" i="1"/>
  <c r="AO40" i="1"/>
  <c r="AP40" i="1"/>
  <c r="AQ40" i="1"/>
  <c r="AR40" i="1"/>
  <c r="AS40" i="1"/>
  <c r="AT40" i="1"/>
  <c r="AU40" i="1"/>
  <c r="AV40" i="1"/>
  <c r="AW40" i="1"/>
  <c r="AY40" i="1"/>
  <c r="AZ40" i="1"/>
  <c r="BA40" i="1"/>
  <c r="BB40" i="1"/>
  <c r="BC40" i="1"/>
  <c r="BD40" i="1"/>
  <c r="BE40" i="1"/>
  <c r="BF40" i="1"/>
  <c r="BG40" i="1"/>
  <c r="BH40" i="1"/>
  <c r="BT40" i="1"/>
  <c r="BU40" i="1"/>
  <c r="BV40" i="1"/>
  <c r="BW40" i="1"/>
  <c r="BX40" i="1"/>
  <c r="BY40" i="1"/>
  <c r="BZ40" i="1"/>
  <c r="CA40" i="1"/>
  <c r="CB40" i="1"/>
  <c r="CC40" i="1"/>
  <c r="CE40" i="1"/>
  <c r="AC37" i="1"/>
  <c r="AD37" i="1"/>
  <c r="AE37" i="1"/>
  <c r="AF37" i="1"/>
  <c r="AG37" i="1"/>
  <c r="AH37" i="1"/>
  <c r="AI37" i="1"/>
  <c r="AJ37" i="1"/>
  <c r="AK37" i="1"/>
  <c r="AL37" i="1"/>
  <c r="AN37" i="1"/>
  <c r="AO37" i="1"/>
  <c r="AP37" i="1"/>
  <c r="AQ37" i="1"/>
  <c r="AR37" i="1"/>
  <c r="AS37" i="1"/>
  <c r="AT37" i="1"/>
  <c r="AU37" i="1"/>
  <c r="AV37" i="1"/>
  <c r="AW37" i="1"/>
  <c r="AY37" i="1"/>
  <c r="AZ37" i="1"/>
  <c r="BA37" i="1"/>
  <c r="BB37" i="1"/>
  <c r="BC37" i="1"/>
  <c r="BD37" i="1"/>
  <c r="BE37" i="1"/>
  <c r="BF37" i="1"/>
  <c r="BG37" i="1"/>
  <c r="BH37" i="1"/>
  <c r="BT37" i="1"/>
  <c r="BU37" i="1"/>
  <c r="BV37" i="1"/>
  <c r="BW37" i="1"/>
  <c r="BX37" i="1"/>
  <c r="BY37" i="1"/>
  <c r="BZ37" i="1"/>
  <c r="CA37" i="1"/>
  <c r="CB37" i="1"/>
  <c r="CC37" i="1"/>
  <c r="CE37" i="1"/>
  <c r="AC41" i="1"/>
  <c r="AD41" i="1"/>
  <c r="AE41" i="1"/>
  <c r="AF41" i="1"/>
  <c r="AG41" i="1"/>
  <c r="AH41" i="1"/>
  <c r="AI41" i="1"/>
  <c r="AJ41" i="1"/>
  <c r="AK41" i="1"/>
  <c r="AL41" i="1"/>
  <c r="AN41" i="1"/>
  <c r="AO41" i="1"/>
  <c r="AP41" i="1"/>
  <c r="AQ41" i="1"/>
  <c r="AR41" i="1"/>
  <c r="AS41" i="1"/>
  <c r="AT41" i="1"/>
  <c r="AU41" i="1"/>
  <c r="AV41" i="1"/>
  <c r="AW41" i="1"/>
  <c r="AY41" i="1"/>
  <c r="AZ41" i="1"/>
  <c r="BA41" i="1"/>
  <c r="BB41" i="1"/>
  <c r="BC41" i="1"/>
  <c r="BD41" i="1"/>
  <c r="BE41" i="1"/>
  <c r="BF41" i="1"/>
  <c r="BG41" i="1"/>
  <c r="BH41" i="1"/>
  <c r="BT41" i="1"/>
  <c r="BU41" i="1"/>
  <c r="BV41" i="1"/>
  <c r="BW41" i="1"/>
  <c r="BX41" i="1"/>
  <c r="BY41" i="1"/>
  <c r="BZ41" i="1"/>
  <c r="CA41" i="1"/>
  <c r="CB41" i="1"/>
  <c r="CC41" i="1"/>
  <c r="CE41" i="1"/>
  <c r="AC36" i="1"/>
  <c r="AD36" i="1"/>
  <c r="AE36" i="1"/>
  <c r="AF36" i="1"/>
  <c r="AG36" i="1"/>
  <c r="AH36" i="1"/>
  <c r="AI36" i="1"/>
  <c r="AJ36" i="1"/>
  <c r="AK36" i="1"/>
  <c r="AL36" i="1"/>
  <c r="AN36" i="1"/>
  <c r="AO36" i="1"/>
  <c r="AP36" i="1"/>
  <c r="AQ36" i="1"/>
  <c r="AR36" i="1"/>
  <c r="AS36" i="1"/>
  <c r="AT36" i="1"/>
  <c r="AU36" i="1"/>
  <c r="AV36" i="1"/>
  <c r="AW36" i="1"/>
  <c r="AY36" i="1"/>
  <c r="AZ36" i="1"/>
  <c r="BA36" i="1"/>
  <c r="BB36" i="1"/>
  <c r="BC36" i="1"/>
  <c r="BD36" i="1"/>
  <c r="BE36" i="1"/>
  <c r="BF36" i="1"/>
  <c r="BG36" i="1"/>
  <c r="BH36" i="1"/>
  <c r="BT36" i="1"/>
  <c r="BU36" i="1"/>
  <c r="BV36" i="1"/>
  <c r="BW36" i="1"/>
  <c r="BX36" i="1"/>
  <c r="BY36" i="1"/>
  <c r="BZ36" i="1"/>
  <c r="CA36" i="1"/>
  <c r="CB36" i="1"/>
  <c r="CC36" i="1"/>
  <c r="CE36" i="1"/>
  <c r="AC42" i="1"/>
  <c r="AD42" i="1"/>
  <c r="AE42" i="1"/>
  <c r="AF42" i="1"/>
  <c r="AG42" i="1"/>
  <c r="AH42" i="1"/>
  <c r="AI42" i="1"/>
  <c r="AJ42" i="1"/>
  <c r="AK42" i="1"/>
  <c r="AL42" i="1"/>
  <c r="AN42" i="1"/>
  <c r="AO42" i="1"/>
  <c r="AP42" i="1"/>
  <c r="AQ42" i="1"/>
  <c r="AR42" i="1"/>
  <c r="AS42" i="1"/>
  <c r="AT42" i="1"/>
  <c r="AU42" i="1"/>
  <c r="AV42" i="1"/>
  <c r="AW42" i="1"/>
  <c r="AY42" i="1"/>
  <c r="AZ42" i="1"/>
  <c r="BA42" i="1"/>
  <c r="BB42" i="1"/>
  <c r="BC42" i="1"/>
  <c r="BD42" i="1"/>
  <c r="BE42" i="1"/>
  <c r="BF42" i="1"/>
  <c r="BG42" i="1"/>
  <c r="BH42" i="1"/>
  <c r="BT42" i="1"/>
  <c r="BU42" i="1"/>
  <c r="BV42" i="1"/>
  <c r="BW42" i="1"/>
  <c r="BX42" i="1"/>
  <c r="BY42" i="1"/>
  <c r="BZ42" i="1"/>
  <c r="CA42" i="1"/>
  <c r="CB42" i="1"/>
  <c r="CC42" i="1"/>
  <c r="CE42" i="1"/>
  <c r="AC43" i="1"/>
  <c r="AD43" i="1"/>
  <c r="AE43" i="1"/>
  <c r="AF43" i="1"/>
  <c r="AG43" i="1"/>
  <c r="AH43" i="1"/>
  <c r="AI43" i="1"/>
  <c r="AJ43" i="1"/>
  <c r="AK43" i="1"/>
  <c r="AL43" i="1"/>
  <c r="AN43" i="1"/>
  <c r="AO43" i="1"/>
  <c r="AP43" i="1"/>
  <c r="AQ43" i="1"/>
  <c r="AR43" i="1"/>
  <c r="AS43" i="1"/>
  <c r="AT43" i="1"/>
  <c r="AU43" i="1"/>
  <c r="AV43" i="1"/>
  <c r="AW43" i="1"/>
  <c r="AY43" i="1"/>
  <c r="AZ43" i="1"/>
  <c r="BA43" i="1"/>
  <c r="BB43" i="1"/>
  <c r="BC43" i="1"/>
  <c r="BD43" i="1"/>
  <c r="BE43" i="1"/>
  <c r="BF43" i="1"/>
  <c r="BG43" i="1"/>
  <c r="BH43" i="1"/>
  <c r="BT43" i="1"/>
  <c r="BU43" i="1"/>
  <c r="BV43" i="1"/>
  <c r="BW43" i="1"/>
  <c r="BX43" i="1"/>
  <c r="BY43" i="1"/>
  <c r="BZ43" i="1"/>
  <c r="CA43" i="1"/>
  <c r="CB43" i="1"/>
  <c r="CC43" i="1"/>
  <c r="CE43" i="1"/>
  <c r="AC45" i="1"/>
  <c r="AD45" i="1"/>
  <c r="AE45" i="1"/>
  <c r="AF45" i="1"/>
  <c r="AG45" i="1"/>
  <c r="AH45" i="1"/>
  <c r="AI45" i="1"/>
  <c r="AJ45" i="1"/>
  <c r="AK45" i="1"/>
  <c r="AL45" i="1"/>
  <c r="AN45" i="1"/>
  <c r="AO45" i="1"/>
  <c r="AP45" i="1"/>
  <c r="AQ45" i="1"/>
  <c r="AR45" i="1"/>
  <c r="AS45" i="1"/>
  <c r="AT45" i="1"/>
  <c r="AU45" i="1"/>
  <c r="AV45" i="1"/>
  <c r="AW45" i="1"/>
  <c r="AY45" i="1"/>
  <c r="AZ45" i="1"/>
  <c r="BA45" i="1"/>
  <c r="BB45" i="1"/>
  <c r="BC45" i="1"/>
  <c r="BD45" i="1"/>
  <c r="BE45" i="1"/>
  <c r="BF45" i="1"/>
  <c r="BG45" i="1"/>
  <c r="BH45" i="1"/>
  <c r="BT45" i="1"/>
  <c r="BU45" i="1"/>
  <c r="BV45" i="1"/>
  <c r="BW45" i="1"/>
  <c r="BX45" i="1"/>
  <c r="BY45" i="1"/>
  <c r="BZ45" i="1"/>
  <c r="CA45" i="1"/>
  <c r="CB45" i="1"/>
  <c r="CC45" i="1"/>
  <c r="CE45" i="1"/>
  <c r="AC46" i="1"/>
  <c r="AD46" i="1"/>
  <c r="AE46" i="1"/>
  <c r="AF46" i="1"/>
  <c r="AG46" i="1"/>
  <c r="AH46" i="1"/>
  <c r="AI46" i="1"/>
  <c r="AJ46" i="1"/>
  <c r="AK46" i="1"/>
  <c r="AL46" i="1"/>
  <c r="AN46" i="1"/>
  <c r="AO46" i="1"/>
  <c r="AP46" i="1"/>
  <c r="AQ46" i="1"/>
  <c r="AR46" i="1"/>
  <c r="AS46" i="1"/>
  <c r="AT46" i="1"/>
  <c r="AU46" i="1"/>
  <c r="AV46" i="1"/>
  <c r="AW46" i="1"/>
  <c r="AY46" i="1"/>
  <c r="AZ46" i="1"/>
  <c r="BA46" i="1"/>
  <c r="BB46" i="1"/>
  <c r="BC46" i="1"/>
  <c r="BD46" i="1"/>
  <c r="BE46" i="1"/>
  <c r="BF46" i="1"/>
  <c r="BG46" i="1"/>
  <c r="BH46" i="1"/>
  <c r="BT46" i="1"/>
  <c r="BU46" i="1"/>
  <c r="BV46" i="1"/>
  <c r="BW46" i="1"/>
  <c r="BX46" i="1"/>
  <c r="BY46" i="1"/>
  <c r="BZ46" i="1"/>
  <c r="CA46" i="1"/>
  <c r="CB46" i="1"/>
  <c r="CC46" i="1"/>
  <c r="CE46" i="1"/>
  <c r="AC53" i="1"/>
  <c r="AD53" i="1"/>
  <c r="AE53" i="1"/>
  <c r="AF53" i="1"/>
  <c r="AG53" i="1"/>
  <c r="AH53" i="1"/>
  <c r="AI53" i="1"/>
  <c r="AJ53" i="1"/>
  <c r="AK53" i="1"/>
  <c r="AL53" i="1"/>
  <c r="AN53" i="1"/>
  <c r="AO53" i="1"/>
  <c r="AP53" i="1"/>
  <c r="AQ53" i="1"/>
  <c r="AR53" i="1"/>
  <c r="AS53" i="1"/>
  <c r="AT53" i="1"/>
  <c r="AU53" i="1"/>
  <c r="AV53" i="1"/>
  <c r="AW53" i="1"/>
  <c r="AY53" i="1"/>
  <c r="AZ53" i="1"/>
  <c r="BA53" i="1"/>
  <c r="BB53" i="1"/>
  <c r="BC53" i="1"/>
  <c r="BD53" i="1"/>
  <c r="BE53" i="1"/>
  <c r="BF53" i="1"/>
  <c r="BG53" i="1"/>
  <c r="BH53" i="1"/>
  <c r="BT53" i="1"/>
  <c r="BU53" i="1"/>
  <c r="BV53" i="1"/>
  <c r="BW53" i="1"/>
  <c r="BX53" i="1"/>
  <c r="BY53" i="1"/>
  <c r="BZ53" i="1"/>
  <c r="CA53" i="1"/>
  <c r="CB53" i="1"/>
  <c r="CC53" i="1"/>
  <c r="CE53" i="1"/>
  <c r="AC47" i="1"/>
  <c r="AD47" i="1"/>
  <c r="AE47" i="1"/>
  <c r="AF47" i="1"/>
  <c r="AG47" i="1"/>
  <c r="AH47" i="1"/>
  <c r="AI47" i="1"/>
  <c r="AJ47" i="1"/>
  <c r="AK47" i="1"/>
  <c r="AL47" i="1"/>
  <c r="AN47" i="1"/>
  <c r="AO47" i="1"/>
  <c r="AP47" i="1"/>
  <c r="AQ47" i="1"/>
  <c r="AR47" i="1"/>
  <c r="AS47" i="1"/>
  <c r="AT47" i="1"/>
  <c r="AU47" i="1"/>
  <c r="AV47" i="1"/>
  <c r="AW47" i="1"/>
  <c r="AY47" i="1"/>
  <c r="AZ47" i="1"/>
  <c r="BA47" i="1"/>
  <c r="BB47" i="1"/>
  <c r="BC47" i="1"/>
  <c r="BD47" i="1"/>
  <c r="BE47" i="1"/>
  <c r="BF47" i="1"/>
  <c r="BG47" i="1"/>
  <c r="BH47" i="1"/>
  <c r="BT47" i="1"/>
  <c r="BU47" i="1"/>
  <c r="BV47" i="1"/>
  <c r="BW47" i="1"/>
  <c r="BX47" i="1"/>
  <c r="BY47" i="1"/>
  <c r="BZ47" i="1"/>
  <c r="CA47" i="1"/>
  <c r="CB47" i="1"/>
  <c r="CC47" i="1"/>
  <c r="CE47" i="1"/>
  <c r="AC48" i="1"/>
  <c r="AD48" i="1"/>
  <c r="AE48" i="1"/>
  <c r="AF48" i="1"/>
  <c r="AG48" i="1"/>
  <c r="AH48" i="1"/>
  <c r="AI48" i="1"/>
  <c r="AJ48" i="1"/>
  <c r="AK48" i="1"/>
  <c r="AL48" i="1"/>
  <c r="AN48" i="1"/>
  <c r="AO48" i="1"/>
  <c r="AP48" i="1"/>
  <c r="AQ48" i="1"/>
  <c r="AR48" i="1"/>
  <c r="AS48" i="1"/>
  <c r="AT48" i="1"/>
  <c r="AU48" i="1"/>
  <c r="AV48" i="1"/>
  <c r="AW48" i="1"/>
  <c r="AY48" i="1"/>
  <c r="AZ48" i="1"/>
  <c r="BA48" i="1"/>
  <c r="BB48" i="1"/>
  <c r="BC48" i="1"/>
  <c r="BD48" i="1"/>
  <c r="BE48" i="1"/>
  <c r="BF48" i="1"/>
  <c r="BG48" i="1"/>
  <c r="BH48" i="1"/>
  <c r="BT48" i="1"/>
  <c r="BU48" i="1"/>
  <c r="BV48" i="1"/>
  <c r="BW48" i="1"/>
  <c r="BX48" i="1"/>
  <c r="BY48" i="1"/>
  <c r="BZ48" i="1"/>
  <c r="CA48" i="1"/>
  <c r="CB48" i="1"/>
  <c r="CC48" i="1"/>
  <c r="CE48" i="1"/>
  <c r="AC44" i="1"/>
  <c r="AD44" i="1"/>
  <c r="AE44" i="1"/>
  <c r="AF44" i="1"/>
  <c r="AG44" i="1"/>
  <c r="AH44" i="1"/>
  <c r="AI44" i="1"/>
  <c r="AJ44" i="1"/>
  <c r="AK44" i="1"/>
  <c r="AL44" i="1"/>
  <c r="AN44" i="1"/>
  <c r="AO44" i="1"/>
  <c r="AP44" i="1"/>
  <c r="AQ44" i="1"/>
  <c r="AR44" i="1"/>
  <c r="AS44" i="1"/>
  <c r="AT44" i="1"/>
  <c r="AU44" i="1"/>
  <c r="AV44" i="1"/>
  <c r="AW44" i="1"/>
  <c r="AY44" i="1"/>
  <c r="AZ44" i="1"/>
  <c r="BA44" i="1"/>
  <c r="BB44" i="1"/>
  <c r="BC44" i="1"/>
  <c r="BD44" i="1"/>
  <c r="BE44" i="1"/>
  <c r="BF44" i="1"/>
  <c r="BG44" i="1"/>
  <c r="BH44" i="1"/>
  <c r="BT44" i="1"/>
  <c r="BU44" i="1"/>
  <c r="BV44" i="1"/>
  <c r="BW44" i="1"/>
  <c r="BX44" i="1"/>
  <c r="BY44" i="1"/>
  <c r="BZ44" i="1"/>
  <c r="CA44" i="1"/>
  <c r="CB44" i="1"/>
  <c r="CC44" i="1"/>
  <c r="CE44" i="1"/>
  <c r="AC50" i="1"/>
  <c r="AD50" i="1"/>
  <c r="AE50" i="1"/>
  <c r="AF50" i="1"/>
  <c r="AG50" i="1"/>
  <c r="AH50" i="1"/>
  <c r="AI50" i="1"/>
  <c r="AJ50" i="1"/>
  <c r="AK50" i="1"/>
  <c r="AL50" i="1"/>
  <c r="AN50" i="1"/>
  <c r="AO50" i="1"/>
  <c r="AP50" i="1"/>
  <c r="AQ50" i="1"/>
  <c r="AR50" i="1"/>
  <c r="AS50" i="1"/>
  <c r="AT50" i="1"/>
  <c r="AU50" i="1"/>
  <c r="AV50" i="1"/>
  <c r="AW50" i="1"/>
  <c r="AY50" i="1"/>
  <c r="AZ50" i="1"/>
  <c r="BA50" i="1"/>
  <c r="BB50" i="1"/>
  <c r="BC50" i="1"/>
  <c r="BD50" i="1"/>
  <c r="BE50" i="1"/>
  <c r="BF50" i="1"/>
  <c r="BG50" i="1"/>
  <c r="BH50" i="1"/>
  <c r="BT50" i="1"/>
  <c r="BU50" i="1"/>
  <c r="BV50" i="1"/>
  <c r="BW50" i="1"/>
  <c r="BX50" i="1"/>
  <c r="BY50" i="1"/>
  <c r="BZ50" i="1"/>
  <c r="CA50" i="1"/>
  <c r="CB50" i="1"/>
  <c r="CC50" i="1"/>
  <c r="CE50" i="1"/>
  <c r="AC51" i="1"/>
  <c r="AD51" i="1"/>
  <c r="AE51" i="1"/>
  <c r="AF51" i="1"/>
  <c r="AG51" i="1"/>
  <c r="AH51" i="1"/>
  <c r="AI51" i="1"/>
  <c r="AJ51" i="1"/>
  <c r="AK51" i="1"/>
  <c r="AL51" i="1"/>
  <c r="AN51" i="1"/>
  <c r="AO51" i="1"/>
  <c r="AP51" i="1"/>
  <c r="AQ51" i="1"/>
  <c r="AR51" i="1"/>
  <c r="AS51" i="1"/>
  <c r="AT51" i="1"/>
  <c r="AU51" i="1"/>
  <c r="AV51" i="1"/>
  <c r="AW51" i="1"/>
  <c r="AY51" i="1"/>
  <c r="AZ51" i="1"/>
  <c r="BA51" i="1"/>
  <c r="BB51" i="1"/>
  <c r="BC51" i="1"/>
  <c r="BD51" i="1"/>
  <c r="BE51" i="1"/>
  <c r="BF51" i="1"/>
  <c r="BG51" i="1"/>
  <c r="BH51" i="1"/>
  <c r="BT51" i="1"/>
  <c r="BU51" i="1"/>
  <c r="BV51" i="1"/>
  <c r="BW51" i="1"/>
  <c r="BX51" i="1"/>
  <c r="BY51" i="1"/>
  <c r="BZ51" i="1"/>
  <c r="CA51" i="1"/>
  <c r="CB51" i="1"/>
  <c r="CC51" i="1"/>
  <c r="CE51" i="1"/>
  <c r="AC52" i="1"/>
  <c r="AD52" i="1"/>
  <c r="AE52" i="1"/>
  <c r="AF52" i="1"/>
  <c r="AG52" i="1"/>
  <c r="AH52" i="1"/>
  <c r="AI52" i="1"/>
  <c r="AJ52" i="1"/>
  <c r="AK52" i="1"/>
  <c r="AL52" i="1"/>
  <c r="AN52" i="1"/>
  <c r="AO52" i="1"/>
  <c r="AP52" i="1"/>
  <c r="AQ52" i="1"/>
  <c r="AR52" i="1"/>
  <c r="AS52" i="1"/>
  <c r="AT52" i="1"/>
  <c r="AU52" i="1"/>
  <c r="AV52" i="1"/>
  <c r="AW52" i="1"/>
  <c r="AY52" i="1"/>
  <c r="AZ52" i="1"/>
  <c r="BA52" i="1"/>
  <c r="BB52" i="1"/>
  <c r="BC52" i="1"/>
  <c r="BD52" i="1"/>
  <c r="BE52" i="1"/>
  <c r="BF52" i="1"/>
  <c r="BG52" i="1"/>
  <c r="BH52" i="1"/>
  <c r="BT52" i="1"/>
  <c r="BU52" i="1"/>
  <c r="BV52" i="1"/>
  <c r="BW52" i="1"/>
  <c r="BX52" i="1"/>
  <c r="BY52" i="1"/>
  <c r="BZ52" i="1"/>
  <c r="CA52" i="1"/>
  <c r="CB52" i="1"/>
  <c r="CC52" i="1"/>
  <c r="CE52" i="1"/>
  <c r="AC49" i="1"/>
  <c r="AD49" i="1"/>
  <c r="AE49" i="1"/>
  <c r="AF49" i="1"/>
  <c r="AG49" i="1"/>
  <c r="AH49" i="1"/>
  <c r="AI49" i="1"/>
  <c r="AJ49" i="1"/>
  <c r="AK49" i="1"/>
  <c r="AL49" i="1"/>
  <c r="AN49" i="1"/>
  <c r="AO49" i="1"/>
  <c r="AP49" i="1"/>
  <c r="AQ49" i="1"/>
  <c r="AR49" i="1"/>
  <c r="AS49" i="1"/>
  <c r="AT49" i="1"/>
  <c r="AU49" i="1"/>
  <c r="AV49" i="1"/>
  <c r="AW49" i="1"/>
  <c r="AY49" i="1"/>
  <c r="AZ49" i="1"/>
  <c r="BA49" i="1"/>
  <c r="BB49" i="1"/>
  <c r="BC49" i="1"/>
  <c r="BD49" i="1"/>
  <c r="BE49" i="1"/>
  <c r="BF49" i="1"/>
  <c r="BG49" i="1"/>
  <c r="BH49" i="1"/>
  <c r="BT49" i="1"/>
  <c r="BU49" i="1"/>
  <c r="BV49" i="1"/>
  <c r="BW49" i="1"/>
  <c r="BX49" i="1"/>
  <c r="BY49" i="1"/>
  <c r="BZ49" i="1"/>
  <c r="CA49" i="1"/>
  <c r="CB49" i="1"/>
  <c r="CC49" i="1"/>
  <c r="CE49" i="1"/>
  <c r="AC54" i="1"/>
  <c r="AD54" i="1"/>
  <c r="AE54" i="1"/>
  <c r="AF54" i="1"/>
  <c r="AG54" i="1"/>
  <c r="AH54" i="1"/>
  <c r="AI54" i="1"/>
  <c r="AJ54" i="1"/>
  <c r="AK54" i="1"/>
  <c r="AL54" i="1"/>
  <c r="AN54" i="1"/>
  <c r="AO54" i="1"/>
  <c r="AP54" i="1"/>
  <c r="AQ54" i="1"/>
  <c r="AR54" i="1"/>
  <c r="AS54" i="1"/>
  <c r="AT54" i="1"/>
  <c r="AU54" i="1"/>
  <c r="AV54" i="1"/>
  <c r="AW54" i="1"/>
  <c r="AY54" i="1"/>
  <c r="AZ54" i="1"/>
  <c r="BA54" i="1"/>
  <c r="BB54" i="1"/>
  <c r="BC54" i="1"/>
  <c r="BD54" i="1"/>
  <c r="BE54" i="1"/>
  <c r="BF54" i="1"/>
  <c r="BG54" i="1"/>
  <c r="BH54" i="1"/>
  <c r="BT54" i="1"/>
  <c r="BU54" i="1"/>
  <c r="BV54" i="1"/>
  <c r="BW54" i="1"/>
  <c r="BX54" i="1"/>
  <c r="BY54" i="1"/>
  <c r="BZ54" i="1"/>
  <c r="CA54" i="1"/>
  <c r="CB54" i="1"/>
  <c r="CC54" i="1"/>
  <c r="CE54" i="1"/>
  <c r="CZ54" i="1"/>
  <c r="DA54" i="1"/>
  <c r="AC56" i="1"/>
  <c r="AD56" i="1"/>
  <c r="AE56" i="1"/>
  <c r="AF56" i="1"/>
  <c r="AG56" i="1"/>
  <c r="AH56" i="1"/>
  <c r="AI56" i="1"/>
  <c r="AJ56" i="1"/>
  <c r="AK56" i="1"/>
  <c r="AL56" i="1"/>
  <c r="AN56" i="1"/>
  <c r="AO56" i="1"/>
  <c r="AP56" i="1"/>
  <c r="AQ56" i="1"/>
  <c r="AR56" i="1"/>
  <c r="AS56" i="1"/>
  <c r="AT56" i="1"/>
  <c r="AU56" i="1"/>
  <c r="AV56" i="1"/>
  <c r="AW56" i="1"/>
  <c r="AY56" i="1"/>
  <c r="AZ56" i="1"/>
  <c r="BA56" i="1"/>
  <c r="BB56" i="1"/>
  <c r="BC56" i="1"/>
  <c r="BD56" i="1"/>
  <c r="BE56" i="1"/>
  <c r="BF56" i="1"/>
  <c r="BG56" i="1"/>
  <c r="BH56" i="1"/>
  <c r="BT56" i="1"/>
  <c r="BU56" i="1"/>
  <c r="BV56" i="1"/>
  <c r="BW56" i="1"/>
  <c r="BX56" i="1"/>
  <c r="BY56" i="1"/>
  <c r="BZ56" i="1"/>
  <c r="CA56" i="1"/>
  <c r="CB56" i="1"/>
  <c r="CC56" i="1"/>
  <c r="CE56" i="1"/>
  <c r="AC57" i="1"/>
  <c r="AD57" i="1"/>
  <c r="AE57" i="1"/>
  <c r="AF57" i="1"/>
  <c r="AG57" i="1"/>
  <c r="AH57" i="1"/>
  <c r="AI57" i="1"/>
  <c r="AJ57" i="1"/>
  <c r="AK57" i="1"/>
  <c r="AL57" i="1"/>
  <c r="AN57" i="1"/>
  <c r="AO57" i="1"/>
  <c r="AP57" i="1"/>
  <c r="AQ57" i="1"/>
  <c r="AR57" i="1"/>
  <c r="AS57" i="1"/>
  <c r="AT57" i="1"/>
  <c r="AU57" i="1"/>
  <c r="AV57" i="1"/>
  <c r="AW57" i="1"/>
  <c r="AY57" i="1"/>
  <c r="AZ57" i="1"/>
  <c r="BA57" i="1"/>
  <c r="BB57" i="1"/>
  <c r="BC57" i="1"/>
  <c r="BD57" i="1"/>
  <c r="BE57" i="1"/>
  <c r="BF57" i="1"/>
  <c r="BG57" i="1"/>
  <c r="BH57" i="1"/>
  <c r="BT57" i="1"/>
  <c r="BU57" i="1"/>
  <c r="BV57" i="1"/>
  <c r="BW57" i="1"/>
  <c r="BX57" i="1"/>
  <c r="BY57" i="1"/>
  <c r="BZ57" i="1"/>
  <c r="CA57" i="1"/>
  <c r="CB57" i="1"/>
  <c r="CC57" i="1"/>
  <c r="CE57" i="1"/>
  <c r="AC58" i="1"/>
  <c r="AD58" i="1"/>
  <c r="AE58" i="1"/>
  <c r="AF58" i="1"/>
  <c r="AG58" i="1"/>
  <c r="AH58" i="1"/>
  <c r="AI58" i="1"/>
  <c r="AJ58" i="1"/>
  <c r="AK58" i="1"/>
  <c r="AL58" i="1"/>
  <c r="AN58" i="1"/>
  <c r="AO58" i="1"/>
  <c r="AP58" i="1"/>
  <c r="AQ58" i="1"/>
  <c r="AR58" i="1"/>
  <c r="AS58" i="1"/>
  <c r="AT58" i="1"/>
  <c r="AU58" i="1"/>
  <c r="AV58" i="1"/>
  <c r="AW58" i="1"/>
  <c r="AY58" i="1"/>
  <c r="AZ58" i="1"/>
  <c r="BA58" i="1"/>
  <c r="BB58" i="1"/>
  <c r="BC58" i="1"/>
  <c r="BD58" i="1"/>
  <c r="BE58" i="1"/>
  <c r="BF58" i="1"/>
  <c r="BG58" i="1"/>
  <c r="BH58" i="1"/>
  <c r="BT58" i="1"/>
  <c r="BU58" i="1"/>
  <c r="BV58" i="1"/>
  <c r="BW58" i="1"/>
  <c r="BX58" i="1"/>
  <c r="BY58" i="1"/>
  <c r="BZ58" i="1"/>
  <c r="CA58" i="1"/>
  <c r="CB58" i="1"/>
  <c r="CC58" i="1"/>
  <c r="CE58" i="1"/>
  <c r="AC59" i="1"/>
  <c r="AD59" i="1"/>
  <c r="AE59" i="1"/>
  <c r="AF59" i="1"/>
  <c r="AG59" i="1"/>
  <c r="AH59" i="1"/>
  <c r="AI59" i="1"/>
  <c r="AJ59" i="1"/>
  <c r="AK59" i="1"/>
  <c r="AL59" i="1"/>
  <c r="AN59" i="1"/>
  <c r="AO59" i="1"/>
  <c r="AP59" i="1"/>
  <c r="AQ59" i="1"/>
  <c r="AR59" i="1"/>
  <c r="AS59" i="1"/>
  <c r="AT59" i="1"/>
  <c r="AU59" i="1"/>
  <c r="AV59" i="1"/>
  <c r="AW59" i="1"/>
  <c r="AY59" i="1"/>
  <c r="AZ59" i="1"/>
  <c r="BA59" i="1"/>
  <c r="BB59" i="1"/>
  <c r="BC59" i="1"/>
  <c r="BD59" i="1"/>
  <c r="BE59" i="1"/>
  <c r="BF59" i="1"/>
  <c r="BG59" i="1"/>
  <c r="BH59" i="1"/>
  <c r="BT59" i="1"/>
  <c r="BU59" i="1"/>
  <c r="BV59" i="1"/>
  <c r="BW59" i="1"/>
  <c r="BX59" i="1"/>
  <c r="BY59" i="1"/>
  <c r="BZ59" i="1"/>
  <c r="CA59" i="1"/>
  <c r="CB59" i="1"/>
  <c r="CC59" i="1"/>
  <c r="CE59" i="1"/>
  <c r="AC60" i="1"/>
  <c r="AD60" i="1"/>
  <c r="AE60" i="1"/>
  <c r="AF60" i="1"/>
  <c r="AG60" i="1"/>
  <c r="AH60" i="1"/>
  <c r="AI60" i="1"/>
  <c r="AJ60" i="1"/>
  <c r="AK60" i="1"/>
  <c r="AL60" i="1"/>
  <c r="AN60" i="1"/>
  <c r="AO60" i="1"/>
  <c r="AP60" i="1"/>
  <c r="AQ60" i="1"/>
  <c r="AR60" i="1"/>
  <c r="AS60" i="1"/>
  <c r="AT60" i="1"/>
  <c r="AU60" i="1"/>
  <c r="AV60" i="1"/>
  <c r="AW60" i="1"/>
  <c r="AY60" i="1"/>
  <c r="AZ60" i="1"/>
  <c r="BA60" i="1"/>
  <c r="BB60" i="1"/>
  <c r="BC60" i="1"/>
  <c r="BD60" i="1"/>
  <c r="BE60" i="1"/>
  <c r="BF60" i="1"/>
  <c r="BG60" i="1"/>
  <c r="BH60" i="1"/>
  <c r="BT60" i="1"/>
  <c r="BU60" i="1"/>
  <c r="BV60" i="1"/>
  <c r="BW60" i="1"/>
  <c r="BX60" i="1"/>
  <c r="BY60" i="1"/>
  <c r="BZ60" i="1"/>
  <c r="CA60" i="1"/>
  <c r="CB60" i="1"/>
  <c r="CC60" i="1"/>
  <c r="CE60" i="1"/>
  <c r="AC63" i="1"/>
  <c r="AD63" i="1"/>
  <c r="AE63" i="1"/>
  <c r="AF63" i="1"/>
  <c r="AG63" i="1"/>
  <c r="AH63" i="1"/>
  <c r="AI63" i="1"/>
  <c r="AJ63" i="1"/>
  <c r="AK63" i="1"/>
  <c r="AL63" i="1"/>
  <c r="AN63" i="1"/>
  <c r="AO63" i="1"/>
  <c r="AP63" i="1"/>
  <c r="AQ63" i="1"/>
  <c r="AR63" i="1"/>
  <c r="AS63" i="1"/>
  <c r="AT63" i="1"/>
  <c r="AU63" i="1"/>
  <c r="AV63" i="1"/>
  <c r="AW63" i="1"/>
  <c r="AY63" i="1"/>
  <c r="AZ63" i="1"/>
  <c r="BA63" i="1"/>
  <c r="BB63" i="1"/>
  <c r="BC63" i="1"/>
  <c r="BD63" i="1"/>
  <c r="BE63" i="1"/>
  <c r="BF63" i="1"/>
  <c r="BG63" i="1"/>
  <c r="BH63" i="1"/>
  <c r="BT63" i="1"/>
  <c r="BU63" i="1"/>
  <c r="BV63" i="1"/>
  <c r="BW63" i="1"/>
  <c r="BX63" i="1"/>
  <c r="BY63" i="1"/>
  <c r="BZ63" i="1"/>
  <c r="CA63" i="1"/>
  <c r="CB63" i="1"/>
  <c r="CC63" i="1"/>
  <c r="CE63" i="1"/>
  <c r="AC64" i="1"/>
  <c r="AD64" i="1"/>
  <c r="AE64" i="1"/>
  <c r="AF64" i="1"/>
  <c r="AG64" i="1"/>
  <c r="AH64" i="1"/>
  <c r="AI64" i="1"/>
  <c r="AJ64" i="1"/>
  <c r="AK64" i="1"/>
  <c r="AL64" i="1"/>
  <c r="AN64" i="1"/>
  <c r="AO64" i="1"/>
  <c r="AP64" i="1"/>
  <c r="AQ64" i="1"/>
  <c r="AR64" i="1"/>
  <c r="AS64" i="1"/>
  <c r="AT64" i="1"/>
  <c r="AU64" i="1"/>
  <c r="AV64" i="1"/>
  <c r="AW64" i="1"/>
  <c r="AY64" i="1"/>
  <c r="AZ64" i="1"/>
  <c r="BA64" i="1"/>
  <c r="BB64" i="1"/>
  <c r="BC64" i="1"/>
  <c r="BD64" i="1"/>
  <c r="BE64" i="1"/>
  <c r="BF64" i="1"/>
  <c r="BG64" i="1"/>
  <c r="BH64" i="1"/>
  <c r="BT64" i="1"/>
  <c r="BU64" i="1"/>
  <c r="BV64" i="1"/>
  <c r="BW64" i="1"/>
  <c r="BX64" i="1"/>
  <c r="BY64" i="1"/>
  <c r="BZ64" i="1"/>
  <c r="CA64" i="1"/>
  <c r="CB64" i="1"/>
  <c r="CC64" i="1"/>
  <c r="CE64" i="1"/>
  <c r="AC61" i="1"/>
  <c r="AD61" i="1"/>
  <c r="AE61" i="1"/>
  <c r="AF61" i="1"/>
  <c r="AG61" i="1"/>
  <c r="AH61" i="1"/>
  <c r="AI61" i="1"/>
  <c r="AJ61" i="1"/>
  <c r="AK61" i="1"/>
  <c r="AL61" i="1"/>
  <c r="AN61" i="1"/>
  <c r="AO61" i="1"/>
  <c r="AP61" i="1"/>
  <c r="AQ61" i="1"/>
  <c r="AR61" i="1"/>
  <c r="AS61" i="1"/>
  <c r="AT61" i="1"/>
  <c r="AU61" i="1"/>
  <c r="AV61" i="1"/>
  <c r="AW61" i="1"/>
  <c r="AY61" i="1"/>
  <c r="AZ61" i="1"/>
  <c r="BA61" i="1"/>
  <c r="BB61" i="1"/>
  <c r="BC61" i="1"/>
  <c r="BD61" i="1"/>
  <c r="BE61" i="1"/>
  <c r="BF61" i="1"/>
  <c r="BG61" i="1"/>
  <c r="BH61" i="1"/>
  <c r="BT61" i="1"/>
  <c r="BU61" i="1"/>
  <c r="BV61" i="1"/>
  <c r="BW61" i="1"/>
  <c r="BX61" i="1"/>
  <c r="BY61" i="1"/>
  <c r="BZ61" i="1"/>
  <c r="CA61" i="1"/>
  <c r="CB61" i="1"/>
  <c r="CC61" i="1"/>
  <c r="CE61" i="1"/>
  <c r="AC62" i="1"/>
  <c r="AD62" i="1"/>
  <c r="AE62" i="1"/>
  <c r="AF62" i="1"/>
  <c r="AG62" i="1"/>
  <c r="AH62" i="1"/>
  <c r="AI62" i="1"/>
  <c r="AJ62" i="1"/>
  <c r="AK62" i="1"/>
  <c r="AL62" i="1"/>
  <c r="AN62" i="1"/>
  <c r="AO62" i="1"/>
  <c r="AP62" i="1"/>
  <c r="AQ62" i="1"/>
  <c r="AR62" i="1"/>
  <c r="AS62" i="1"/>
  <c r="AT62" i="1"/>
  <c r="AU62" i="1"/>
  <c r="AV62" i="1"/>
  <c r="AW62" i="1"/>
  <c r="AY62" i="1"/>
  <c r="AZ62" i="1"/>
  <c r="BA62" i="1"/>
  <c r="BB62" i="1"/>
  <c r="BC62" i="1"/>
  <c r="BD62" i="1"/>
  <c r="BE62" i="1"/>
  <c r="BF62" i="1"/>
  <c r="BG62" i="1"/>
  <c r="BH62" i="1"/>
  <c r="BT62" i="1"/>
  <c r="BU62" i="1"/>
  <c r="BV62" i="1"/>
  <c r="BW62" i="1"/>
  <c r="BX62" i="1"/>
  <c r="BY62" i="1"/>
  <c r="BZ62" i="1"/>
  <c r="CA62" i="1"/>
  <c r="CB62" i="1"/>
  <c r="CC62" i="1"/>
  <c r="CE62" i="1"/>
  <c r="AC66" i="1"/>
  <c r="AD66" i="1"/>
  <c r="AE66" i="1"/>
  <c r="AF66" i="1"/>
  <c r="AG66" i="1"/>
  <c r="AH66" i="1"/>
  <c r="AI66" i="1"/>
  <c r="AJ66" i="1"/>
  <c r="AK66" i="1"/>
  <c r="AL66" i="1"/>
  <c r="AN66" i="1"/>
  <c r="AO66" i="1"/>
  <c r="AP66" i="1"/>
  <c r="AQ66" i="1"/>
  <c r="AR66" i="1"/>
  <c r="AS66" i="1"/>
  <c r="AT66" i="1"/>
  <c r="AU66" i="1"/>
  <c r="AV66" i="1"/>
  <c r="AW66" i="1"/>
  <c r="AY66" i="1"/>
  <c r="AZ66" i="1"/>
  <c r="BA66" i="1"/>
  <c r="BB66" i="1"/>
  <c r="BC66" i="1"/>
  <c r="BD66" i="1"/>
  <c r="BE66" i="1"/>
  <c r="BF66" i="1"/>
  <c r="BG66" i="1"/>
  <c r="BH66" i="1"/>
  <c r="AC65" i="1"/>
  <c r="AD65" i="1"/>
  <c r="AE65" i="1"/>
  <c r="AF65" i="1"/>
  <c r="AG65" i="1"/>
  <c r="AH65" i="1"/>
  <c r="AI65" i="1"/>
  <c r="AJ65" i="1"/>
  <c r="AK65" i="1"/>
  <c r="AL65" i="1"/>
  <c r="AN65" i="1"/>
  <c r="AO65" i="1"/>
  <c r="AP65" i="1"/>
  <c r="AQ65" i="1"/>
  <c r="AR65" i="1"/>
  <c r="AS65" i="1"/>
  <c r="AT65" i="1"/>
  <c r="AU65" i="1"/>
  <c r="AV65" i="1"/>
  <c r="AW65" i="1"/>
  <c r="AY65" i="1"/>
  <c r="AZ65" i="1"/>
  <c r="BA65" i="1"/>
  <c r="BB65" i="1"/>
  <c r="BC65" i="1"/>
  <c r="BD65" i="1"/>
  <c r="BE65" i="1"/>
  <c r="BF65" i="1"/>
  <c r="BG65" i="1"/>
  <c r="BH65" i="1"/>
  <c r="CD71" i="1"/>
  <c r="CD68" i="1"/>
  <c r="CD70" i="1"/>
  <c r="CD55" i="1"/>
  <c r="CD69" i="1"/>
  <c r="CD67" i="1"/>
  <c r="CD66" i="1"/>
  <c r="CD21" i="1"/>
  <c r="CD65" i="1"/>
  <c r="CD40" i="1"/>
  <c r="CD30" i="1"/>
  <c r="CD51" i="1"/>
  <c r="CD47" i="1"/>
  <c r="CD11" i="1"/>
  <c r="CD12" i="1"/>
  <c r="BE72" i="1"/>
  <c r="CD56" i="1"/>
  <c r="CD49" i="1"/>
  <c r="CD44" i="1"/>
  <c r="CD42" i="1"/>
  <c r="CD41" i="1"/>
  <c r="CD38" i="1"/>
  <c r="CD27" i="1"/>
  <c r="AV72" i="1"/>
  <c r="AI72" i="1"/>
  <c r="AG72" i="1"/>
  <c r="CD29" i="1"/>
  <c r="CD19" i="1"/>
  <c r="CD8" i="1"/>
  <c r="AO72" i="1"/>
  <c r="CD24" i="1"/>
  <c r="CD62" i="1"/>
  <c r="CD61" i="1"/>
  <c r="CD64" i="1"/>
  <c r="CD63" i="1"/>
  <c r="CD60" i="1"/>
  <c r="CD57" i="1"/>
  <c r="CD54" i="1"/>
  <c r="CD52" i="1"/>
  <c r="CD50" i="1"/>
  <c r="CD48" i="1"/>
  <c r="CD45" i="1"/>
  <c r="CD36" i="1"/>
  <c r="CD37" i="1"/>
  <c r="CD39" i="1"/>
  <c r="CD32" i="1"/>
  <c r="CD31" i="1"/>
  <c r="CD28" i="1"/>
  <c r="CD25" i="1"/>
  <c r="CD6" i="1"/>
  <c r="CD10" i="1"/>
  <c r="CD9" i="1"/>
  <c r="CD7" i="1"/>
  <c r="AP72" i="1"/>
  <c r="CD15" i="1"/>
  <c r="CD13" i="1"/>
  <c r="BF72" i="1"/>
  <c r="CD14" i="1"/>
  <c r="CD53" i="1"/>
  <c r="CD46" i="1"/>
  <c r="CD43" i="1"/>
  <c r="CD35" i="1"/>
  <c r="CD34" i="1"/>
  <c r="CD33" i="1"/>
  <c r="CD26" i="1"/>
  <c r="CD23" i="1"/>
  <c r="CD22" i="1"/>
  <c r="CD16" i="1"/>
  <c r="CD17" i="1"/>
  <c r="CD18" i="1"/>
  <c r="CD20" i="1"/>
  <c r="AH72" i="1"/>
  <c r="AD72" i="1"/>
  <c r="AN72" i="1"/>
  <c r="CD59" i="1"/>
  <c r="AK72" i="1"/>
  <c r="CD58" i="1"/>
  <c r="AU72" i="1"/>
  <c r="AQ72" i="1"/>
  <c r="AJ72" i="1"/>
  <c r="BA72" i="1"/>
  <c r="BH72" i="1"/>
  <c r="BD72" i="1"/>
  <c r="BB72" i="1"/>
  <c r="AZ72" i="1"/>
  <c r="AW72" i="1"/>
  <c r="AS72" i="1"/>
  <c r="AL72" i="1"/>
  <c r="AF72" i="1"/>
  <c r="BG72" i="1"/>
  <c r="BC72" i="1"/>
  <c r="AY72" i="1"/>
  <c r="AT72" i="1"/>
  <c r="AR72" i="1"/>
  <c r="AE72" i="1"/>
  <c r="AC72" i="1"/>
  <c r="CE72" i="1"/>
  <c r="BA73" i="1"/>
  <c r="BE73" i="1"/>
  <c r="AN73" i="1"/>
  <c r="BG73" i="1"/>
  <c r="AO73" i="1"/>
  <c r="BC73" i="1"/>
  <c r="AW73" i="1"/>
  <c r="BB73" i="1"/>
  <c r="AL73" i="1"/>
  <c r="BF73" i="1"/>
  <c r="AU73" i="1"/>
  <c r="AC73" i="1"/>
  <c r="AE73" i="1"/>
  <c r="AD73" i="1"/>
  <c r="AK73" i="1"/>
  <c r="AG73" i="1"/>
  <c r="AH73" i="1"/>
  <c r="AQ73" i="1"/>
  <c r="AZ73" i="1"/>
  <c r="AV73" i="1"/>
  <c r="BD73" i="1"/>
  <c r="AP73" i="1"/>
  <c r="AS73" i="1"/>
  <c r="AJ73" i="1"/>
  <c r="AF73" i="1"/>
  <c r="AI73" i="1"/>
  <c r="BH73" i="1"/>
  <c r="AR73" i="1"/>
  <c r="AY73" i="1"/>
  <c r="AT73" i="1"/>
  <c r="AE5" i="3" l="1"/>
  <c r="AM51" i="3"/>
  <c r="X51" i="3" s="1"/>
  <c r="BC51" i="3"/>
  <c r="BC52" i="3" s="1"/>
  <c r="R54" i="3" s="1"/>
  <c r="CH5" i="3"/>
  <c r="AS51" i="3"/>
  <c r="AS52" i="3" s="1"/>
  <c r="S53" i="3" s="1"/>
  <c r="AW51" i="3"/>
  <c r="AW52" i="3" s="1"/>
  <c r="W53" i="3" s="1"/>
  <c r="BF51" i="3"/>
  <c r="BJ51" i="3"/>
  <c r="BJ52" i="3" s="1"/>
  <c r="Y54" i="3" s="1"/>
  <c r="CH6" i="3"/>
  <c r="AE7" i="3"/>
  <c r="AV51" i="3"/>
  <c r="AV52" i="3" s="1"/>
  <c r="V53" i="3" s="1"/>
  <c r="AZ51" i="3"/>
  <c r="AZ52" i="3" s="1"/>
  <c r="Z53" i="3" s="1"/>
  <c r="BE51" i="3"/>
  <c r="BE52" i="3" s="1"/>
  <c r="T54" i="3" s="1"/>
  <c r="CH7" i="3"/>
  <c r="AE8" i="3"/>
  <c r="CH8" i="3"/>
  <c r="AE9" i="3"/>
  <c r="CH9" i="3"/>
  <c r="AE10" i="3"/>
  <c r="AL51" i="3"/>
  <c r="AL52" i="3" s="1"/>
  <c r="W52" i="3" s="1"/>
  <c r="AP51" i="3"/>
  <c r="AP52" i="3" s="1"/>
  <c r="AA52" i="3" s="1"/>
  <c r="AY51" i="3"/>
  <c r="AY52" i="3" s="1"/>
  <c r="Y53" i="3" s="1"/>
  <c r="BD51" i="3"/>
  <c r="BD52" i="3" s="1"/>
  <c r="S54" i="3" s="1"/>
  <c r="AE11" i="3"/>
  <c r="AK51" i="3"/>
  <c r="AK52" i="3" s="1"/>
  <c r="V52" i="3" s="1"/>
  <c r="AE12" i="3"/>
  <c r="CH12" i="3"/>
  <c r="AE13" i="3"/>
  <c r="CH13" i="3"/>
  <c r="AE14" i="3"/>
  <c r="AE15" i="3"/>
  <c r="CH15" i="3"/>
  <c r="CH16" i="3"/>
  <c r="AE17" i="3"/>
  <c r="CH17" i="3"/>
  <c r="AE18" i="3"/>
  <c r="CH18" i="3"/>
  <c r="AE19" i="3"/>
  <c r="AE20" i="3"/>
  <c r="AD51" i="3" s="1"/>
  <c r="CH20" i="3"/>
  <c r="AE30" i="3"/>
  <c r="CH30" i="3"/>
  <c r="CH31" i="3"/>
  <c r="AE34" i="3"/>
  <c r="CH34" i="3"/>
  <c r="AE36" i="3"/>
  <c r="CH36" i="3"/>
  <c r="AR51" i="3"/>
  <c r="AR52" i="3" s="1"/>
  <c r="R53" i="3" s="1"/>
  <c r="CH11" i="3"/>
  <c r="CH37" i="3"/>
  <c r="AE16" i="3"/>
  <c r="AJ51" i="3"/>
  <c r="AJ52" i="3" s="1"/>
  <c r="U52" i="3" s="1"/>
  <c r="AN51" i="3"/>
  <c r="AN52" i="3" s="1"/>
  <c r="Y52" i="3" s="1"/>
  <c r="BH51" i="3"/>
  <c r="BH52" i="3" s="1"/>
  <c r="W54" i="3" s="1"/>
  <c r="BL51" i="3"/>
  <c r="BL52" i="3" s="1"/>
  <c r="AA54" i="3" s="1"/>
  <c r="AE6" i="3"/>
  <c r="AT51" i="3"/>
  <c r="AT52" i="3" s="1"/>
  <c r="T53" i="3" s="1"/>
  <c r="CH14" i="3"/>
  <c r="AE31" i="3"/>
  <c r="CH35" i="3"/>
  <c r="CH19" i="3"/>
  <c r="AH51" i="3"/>
  <c r="AE35" i="3"/>
  <c r="BI51" i="3"/>
  <c r="BI52" i="3" s="1"/>
  <c r="X54" i="3" s="1"/>
  <c r="AO51" i="3"/>
  <c r="Z51" i="3" s="1"/>
  <c r="AX51" i="3"/>
  <c r="AX52" i="3" s="1"/>
  <c r="X53" i="3" s="1"/>
  <c r="BG51" i="3"/>
  <c r="BG52" i="3" s="1"/>
  <c r="V54" i="3" s="1"/>
  <c r="BK51" i="3"/>
  <c r="BK52" i="3" s="1"/>
  <c r="Z54" i="3" s="1"/>
  <c r="AG51" i="3"/>
  <c r="AG52" i="3" s="1"/>
  <c r="R52" i="3" s="1"/>
  <c r="AI51" i="3"/>
  <c r="BF52" i="3"/>
  <c r="U54" i="3" s="1"/>
  <c r="BA51" i="3"/>
  <c r="BA52" i="3" s="1"/>
  <c r="AA53" i="3" s="1"/>
  <c r="CH10" i="3"/>
  <c r="V51" i="3"/>
  <c r="AE37" i="3"/>
  <c r="AU51" i="3"/>
  <c r="AU52" i="3" s="1"/>
  <c r="U53" i="3" s="1"/>
  <c r="CI51" i="3"/>
  <c r="AA51" i="3" l="1"/>
  <c r="Y51" i="3"/>
  <c r="AM52" i="3"/>
  <c r="X52" i="3" s="1"/>
  <c r="X55" i="3" s="1"/>
  <c r="W51" i="3"/>
  <c r="U51" i="3"/>
  <c r="R55" i="3"/>
  <c r="Y55" i="3"/>
  <c r="AO52" i="3"/>
  <c r="Z52" i="3" s="1"/>
  <c r="Z55" i="3" s="1"/>
  <c r="AA55" i="3"/>
  <c r="W55" i="3"/>
  <c r="V55" i="3"/>
  <c r="AI52" i="3"/>
  <c r="T52" i="3" s="1"/>
  <c r="T55" i="3" s="1"/>
  <c r="T51" i="3"/>
  <c r="S51" i="3"/>
  <c r="AH52" i="3"/>
  <c r="S52" i="3" s="1"/>
  <c r="S55" i="3" s="1"/>
  <c r="U55" i="3"/>
  <c r="AE52" i="3" l="1"/>
  <c r="AB52" i="3" s="1"/>
</calcChain>
</file>

<file path=xl/sharedStrings.xml><?xml version="1.0" encoding="utf-8"?>
<sst xmlns="http://schemas.openxmlformats.org/spreadsheetml/2006/main" count="1200" uniqueCount="268">
  <si>
    <t>I = In Progress         C = Completed         S = Signed Off</t>
  </si>
  <si>
    <t>No.</t>
  </si>
  <si>
    <t>Name of Mine</t>
  </si>
  <si>
    <t>Leading Practice Adoption Review</t>
  </si>
  <si>
    <t>Procedure Amended</t>
  </si>
  <si>
    <t>Mental Model Interviews</t>
  </si>
  <si>
    <t>Leadership Behaviour Plan</t>
  </si>
  <si>
    <t>Behaviour Communication  Plan</t>
  </si>
  <si>
    <t>Risk Assessment</t>
  </si>
  <si>
    <t>Management Review  Process</t>
  </si>
  <si>
    <t>Roll-out  plan  in place</t>
  </si>
  <si>
    <t>No. of Crews to Train</t>
  </si>
  <si>
    <t>No. of Crews Trained</t>
  </si>
  <si>
    <t>S</t>
  </si>
  <si>
    <t>I</t>
  </si>
  <si>
    <t>C</t>
  </si>
  <si>
    <t>Dwarsrivier</t>
  </si>
  <si>
    <t>Great Noligwa</t>
  </si>
  <si>
    <t>Mr. E Mohlabi</t>
  </si>
  <si>
    <t>Training Lesson Plans</t>
  </si>
  <si>
    <t xml:space="preserve">Xstrata </t>
  </si>
  <si>
    <t>AngloGold Ashanti</t>
  </si>
  <si>
    <t>Company</t>
  </si>
  <si>
    <t>Completion Factor</t>
  </si>
  <si>
    <t>Mr. R Murley</t>
  </si>
  <si>
    <t>Waterval Chrome Mine</t>
  </si>
  <si>
    <t>Kroondal Chrome Mine</t>
  </si>
  <si>
    <t>Horizon Chrome Mine</t>
  </si>
  <si>
    <t>Mr. D Ngubane</t>
  </si>
  <si>
    <t>Bambanani</t>
  </si>
  <si>
    <t>Harmony</t>
  </si>
  <si>
    <t>Mr. Z Ndese</t>
  </si>
  <si>
    <t>Bush / Viginia</t>
  </si>
  <si>
    <t>Mr. S Green</t>
  </si>
  <si>
    <t>Mr. B van Zyl</t>
  </si>
  <si>
    <t>Target</t>
  </si>
  <si>
    <t>Mr. A Sobreira</t>
  </si>
  <si>
    <t>Evander</t>
  </si>
  <si>
    <t>Joel</t>
  </si>
  <si>
    <t>Mr. K Moagi</t>
  </si>
  <si>
    <t>Tshepong</t>
  </si>
  <si>
    <t>Mr. F Janse van Rensburg</t>
  </si>
  <si>
    <t>Elandsrand</t>
  </si>
  <si>
    <t>Doornkop</t>
  </si>
  <si>
    <t>Signed Off Factor</t>
  </si>
  <si>
    <t>In Progress Factor</t>
  </si>
  <si>
    <t>LP Review</t>
  </si>
  <si>
    <t>MM Interviews</t>
  </si>
  <si>
    <t>LB Plan</t>
  </si>
  <si>
    <t>BC Plan</t>
  </si>
  <si>
    <t>Lesson Plans</t>
  </si>
  <si>
    <t>Roll Out Plan</t>
  </si>
  <si>
    <t>Do you have a FOG Risk associated with Entry Examination and Making Safe</t>
  </si>
  <si>
    <t>Do you have a Procedure on Entry Examination and Making Safe</t>
  </si>
  <si>
    <t>Yes, we want to Adopt the Leading Practice on Examination and Making Safe</t>
  </si>
  <si>
    <t>No, we do not want to Adopt the Leading Practice on Examination and Making Safe</t>
  </si>
  <si>
    <t>Leading Practice Adoption Process Review (Yes = Y, No = N)</t>
  </si>
  <si>
    <t>Y</t>
  </si>
  <si>
    <t>N</t>
  </si>
  <si>
    <t>Do you have FOG Risk Controls in place</t>
  </si>
  <si>
    <t>Have you considered the Adoption of the Leading Practice on Examination and Making Safe</t>
  </si>
  <si>
    <t>Phakisa / Nyala</t>
  </si>
  <si>
    <t>Mr. A van Wyk</t>
  </si>
  <si>
    <t>Masimong 4,5</t>
  </si>
  <si>
    <t>Mr. H Bornman</t>
  </si>
  <si>
    <t>Mr. M da Silva</t>
  </si>
  <si>
    <t>Mr. T Keyter</t>
  </si>
  <si>
    <t>Is your FOG related LTIFR&lt;0,05</t>
  </si>
  <si>
    <t>Name of Project Leader</t>
  </si>
  <si>
    <t>Name of Manager</t>
  </si>
  <si>
    <t>E-mail Address of Project Leader</t>
  </si>
  <si>
    <t>Telephone Number</t>
  </si>
  <si>
    <t xml:space="preserve">emohlabi@anglogoldashanti.com </t>
  </si>
  <si>
    <t>(018) 478-8061</t>
  </si>
  <si>
    <t>Mr. J Ferreira</t>
  </si>
  <si>
    <t>M Prinsloo &amp; R v Rooyen</t>
  </si>
  <si>
    <t>mprinsloo@xstrata.co.za</t>
  </si>
  <si>
    <t>082 871 3552 or 083 587 1167</t>
  </si>
  <si>
    <t>Mr. V  Makuni</t>
  </si>
  <si>
    <t>Assmang:</t>
  </si>
  <si>
    <t>Responsible manager : Bert Nel  082 701 8007</t>
  </si>
  <si>
    <t>18 crews need to be trained.</t>
  </si>
  <si>
    <t>The process has been completed up to the roll-out plan. Further progress is apparently hampered by production pressure and limited training facilities.</t>
  </si>
  <si>
    <r>
      <t>Black Rock Mining Operations</t>
    </r>
    <r>
      <rPr>
        <sz val="11"/>
        <rFont val="Calibri"/>
        <family val="2"/>
      </rPr>
      <t>.</t>
    </r>
  </si>
  <si>
    <t>Officially the process has not started in the NW Cape but in discussions with management it was decide to make a start.</t>
  </si>
  <si>
    <t>Responsible manager: Cristopher Melamu, 082 643 7475, cristopherm@brmo.co.za</t>
  </si>
  <si>
    <t xml:space="preserve">The process has been discussed with Cristopher who is very keen to get involved. I recommended that he contacts Lazarus at Nkomati for guidance since the mining method at Nkomati is identical to that at BRMO and Lazarus has completed the process.  </t>
  </si>
  <si>
    <t>To date Cristopher has not contacted Lazarus.</t>
  </si>
  <si>
    <t>Progress in the NW Cape is also a function of the official creation of a COPA. It is recommended that this be instituted.</t>
  </si>
  <si>
    <t xml:space="preserve">Project co-ordinator:  Kassie Kasselman , , </t>
  </si>
  <si>
    <t>Maurice Mkhwanazi</t>
  </si>
  <si>
    <t>maurice.mkwanazi@harmony.co.za</t>
  </si>
  <si>
    <t>O832870330</t>
  </si>
  <si>
    <t>Marius Barnard</t>
  </si>
  <si>
    <t>marius.barnardjn@harmony.co.za</t>
  </si>
  <si>
    <t>Jacques Du Triou</t>
  </si>
  <si>
    <t>jacques.dutriou@harmony.co.za</t>
  </si>
  <si>
    <t>O829268898</t>
  </si>
  <si>
    <t>Sizwe Mthethwa</t>
  </si>
  <si>
    <t>sizwe.mthethwa@harmony.co.za</t>
  </si>
  <si>
    <t>O833789413</t>
  </si>
  <si>
    <t>Marius Pelser</t>
  </si>
  <si>
    <t>marius.pelser@harmony.co.za</t>
  </si>
  <si>
    <t>O824411266</t>
  </si>
  <si>
    <t>Kobus Van Tonder</t>
  </si>
  <si>
    <t>kobus.vantonder@harmony.co.za</t>
  </si>
  <si>
    <t>O795011566</t>
  </si>
  <si>
    <t>Warren freeman</t>
  </si>
  <si>
    <t>warren.freeman@harmony.co.za</t>
  </si>
  <si>
    <t>O847016876</t>
  </si>
  <si>
    <t>Willem Gouws</t>
  </si>
  <si>
    <t>willem.gouws@harmony.co.za</t>
  </si>
  <si>
    <t>O836070850</t>
  </si>
  <si>
    <t>Marcus Maree</t>
  </si>
  <si>
    <t>marcus.maree@harmony.co.za</t>
  </si>
  <si>
    <t>O579167293</t>
  </si>
  <si>
    <t>None</t>
  </si>
  <si>
    <t>Implementation Plan</t>
  </si>
  <si>
    <t>Management Reviews</t>
  </si>
  <si>
    <t>Progress</t>
  </si>
  <si>
    <t>Mr. Marius Barnard</t>
  </si>
  <si>
    <t>Progress Table</t>
  </si>
  <si>
    <t>Unisel Operation</t>
  </si>
  <si>
    <t>e</t>
  </si>
  <si>
    <t>b</t>
  </si>
  <si>
    <t>g</t>
  </si>
  <si>
    <t>c</t>
  </si>
  <si>
    <t>Masimong 5</t>
  </si>
  <si>
    <t>Rusiano Tsoka</t>
  </si>
  <si>
    <t>rusiano.tsoka@harmony.co.za</t>
  </si>
  <si>
    <t>Savuka</t>
  </si>
  <si>
    <t>Anglo Gold Ashanti</t>
  </si>
  <si>
    <t>Thembinkosi Madondo</t>
  </si>
  <si>
    <t>mmadondo@anglogoldashanti.com</t>
  </si>
  <si>
    <t>Kopanang</t>
  </si>
  <si>
    <t>Francois Naude</t>
  </si>
  <si>
    <t>fnaude@anglogoldashanti.com</t>
  </si>
  <si>
    <t>Target 1</t>
  </si>
  <si>
    <t>Marius Van der Merwe</t>
  </si>
  <si>
    <t>marius.vandermerwe@harmony.co.za</t>
  </si>
  <si>
    <t>0723684289/0574524445</t>
  </si>
  <si>
    <t>Phakisa</t>
  </si>
  <si>
    <t>Eastern Mines</t>
  </si>
  <si>
    <t>Xstrata Alloys</t>
  </si>
  <si>
    <t>Phil Garner</t>
  </si>
  <si>
    <t>pgarner@xstrata.co.za</t>
  </si>
  <si>
    <t>Mponeng</t>
  </si>
  <si>
    <t>Randel Rademan</t>
  </si>
  <si>
    <t>crrademann@anglogoldashanti.com</t>
  </si>
  <si>
    <t>Target 3</t>
  </si>
  <si>
    <t>Velaphi Waganda</t>
  </si>
  <si>
    <t>velaphi.waganda@harmony.co.za</t>
  </si>
  <si>
    <t>Warren Freeman</t>
  </si>
  <si>
    <t>Warren.Freeman@harmony.co.za</t>
  </si>
  <si>
    <t>TauTona</t>
  </si>
  <si>
    <t>Danny Davis</t>
  </si>
  <si>
    <t>ddavies@anglogoldashanti.com</t>
  </si>
  <si>
    <t>Andre van Jaarsveld</t>
  </si>
  <si>
    <t>Impala</t>
  </si>
  <si>
    <t>Mathias Sithole</t>
  </si>
  <si>
    <t>Mathias.sithole@implats.co.za</t>
  </si>
  <si>
    <t>Nelson Ndlala</t>
  </si>
  <si>
    <t>nelson.ndlala@implats.co.za</t>
  </si>
  <si>
    <t>Kusasalethu</t>
  </si>
  <si>
    <t>Theo Keyter</t>
  </si>
  <si>
    <t>Theo.Keyter@harmony.co.za</t>
  </si>
  <si>
    <t>MOSH FOG Adoption Programme 
Monitor for the Adoption of the Leading Practice of Netting with Bolting
04 May 2012</t>
  </si>
  <si>
    <t>Bambanani Mine</t>
  </si>
  <si>
    <t>Pieter Fourie</t>
  </si>
  <si>
    <t>Pieter.Fourie@harmony.co.za</t>
  </si>
  <si>
    <t>Doornkop Mine</t>
  </si>
  <si>
    <t>Sisanda Nompumza</t>
  </si>
  <si>
    <t>SisandaNompumza@harmony.co.za</t>
  </si>
  <si>
    <t>Kenny Makgakga</t>
  </si>
  <si>
    <t>Kenny.makgakga@harmony.co.za</t>
  </si>
  <si>
    <t>Rudi Phillis</t>
  </si>
  <si>
    <t>0579072188/0828801325</t>
  </si>
  <si>
    <t>Lonmin</t>
  </si>
  <si>
    <t>Eddie Landsberg</t>
  </si>
  <si>
    <t>Eddie.landsberg@lonmin.com</t>
  </si>
  <si>
    <t>Wynand Van Der Mesch</t>
  </si>
  <si>
    <t>wynand.van der Mescht@harmony.co.za</t>
  </si>
  <si>
    <t>0176201606/0834243001</t>
  </si>
  <si>
    <t>Bafokeng Rasimone</t>
  </si>
  <si>
    <t>Royal Bafokeng Platinum</t>
  </si>
  <si>
    <t>Glenn Harris</t>
  </si>
  <si>
    <t>Chisto Haasbroek</t>
  </si>
  <si>
    <t>KDC</t>
  </si>
  <si>
    <t>Henry Barnard</t>
  </si>
  <si>
    <t>Manny Da Silva</t>
  </si>
  <si>
    <t>christoh@Bafokengplatinum.co.za</t>
  </si>
  <si>
    <t>Kalgold</t>
  </si>
  <si>
    <t>Gold Fields</t>
  </si>
  <si>
    <t>Motoma Modise</t>
  </si>
  <si>
    <t>Modise.motoma@harmony.co.za</t>
  </si>
  <si>
    <t>Henry.barnard@goldfields.co.za</t>
  </si>
  <si>
    <t>Tienie Landman</t>
  </si>
  <si>
    <t>Adriano Sobreira</t>
  </si>
  <si>
    <t xml:space="preserve">Tienie.Landman@Harmony.co.za </t>
  </si>
  <si>
    <t>Karee Mine</t>
  </si>
  <si>
    <t>Impala (1)</t>
  </si>
  <si>
    <t>Impala (2)</t>
  </si>
  <si>
    <t>Number of Units Signed Off</t>
  </si>
  <si>
    <t>Percentage of Units No Action</t>
  </si>
  <si>
    <t>COPA</t>
  </si>
  <si>
    <t>Commodity</t>
  </si>
  <si>
    <t>Percentage of Units with Documents Signed Off</t>
  </si>
  <si>
    <t>Percentage of Units Completed not Signed Off</t>
  </si>
  <si>
    <t>Percentage of Units with Work In Progress</t>
  </si>
  <si>
    <t>MOSH FOG Adoption Programme 
Monitor for the Adoption of the Leading Practice for Applying Nets with Bolts in Narrow Reef Hard Rock Workings
27 August 2012</t>
  </si>
  <si>
    <t>Do you have a Procedure on the applicationof Bolts with Nets</t>
  </si>
  <si>
    <t>Have you considered the Adoption of the Leading Practice on Nets with Bolts</t>
  </si>
  <si>
    <t>Yes, we want to Adopt the Leading Practice on Nets with Bolts</t>
  </si>
  <si>
    <t>No, we do not want to Adopt the Leading Practice on Nets with Bolts</t>
  </si>
  <si>
    <t>Number</t>
  </si>
  <si>
    <t>Noah Mabunda</t>
  </si>
  <si>
    <t>UNISEL (NOT REGISTERED</t>
  </si>
  <si>
    <t>MOAB KHOTSONG (NOT REGISTERED)</t>
  </si>
  <si>
    <t>Johan Oelofse</t>
  </si>
  <si>
    <t>y</t>
  </si>
  <si>
    <t>Do you have a FOG Risk associated with nets with bolts?</t>
  </si>
  <si>
    <t>Total Number of employees</t>
  </si>
  <si>
    <t>Bennie Nelson</t>
  </si>
  <si>
    <t>Jacobus.Nelson@harmony.co.za</t>
  </si>
  <si>
    <t>Jaques Du Triou</t>
  </si>
  <si>
    <t xml:space="preserve"> </t>
  </si>
  <si>
    <t>Rasimone UG2</t>
  </si>
  <si>
    <t>Bafokeng Rasimone (M)</t>
  </si>
  <si>
    <t>Impala (Merensky)</t>
  </si>
  <si>
    <t>Impala (UG2)</t>
  </si>
  <si>
    <t>s</t>
  </si>
  <si>
    <t>Tony Ward</t>
  </si>
  <si>
    <t>Larry Briggs</t>
  </si>
  <si>
    <t>Pieter Ferreira</t>
  </si>
  <si>
    <t>T Benzien</t>
  </si>
  <si>
    <t>Mervin Gillepsie</t>
  </si>
  <si>
    <t>Cassie Combrink</t>
  </si>
  <si>
    <t>Clive vd Westhuizen</t>
  </si>
  <si>
    <t>Floyd Masemula</t>
  </si>
  <si>
    <t>Moses Madondo</t>
  </si>
  <si>
    <t>Dannie Davies</t>
  </si>
  <si>
    <t>Pan African</t>
  </si>
  <si>
    <t>Hernic Ferrochrome</t>
  </si>
  <si>
    <t>Sibanye</t>
  </si>
  <si>
    <t>Sibanye Gold (Kloof)</t>
  </si>
  <si>
    <t>Sibanye Gold(Dries)</t>
  </si>
  <si>
    <t>E1</t>
  </si>
  <si>
    <t>E2</t>
  </si>
  <si>
    <t>E3</t>
  </si>
  <si>
    <t>Hossy Hybrid</t>
  </si>
  <si>
    <t>Hossy mechanised</t>
  </si>
  <si>
    <t>Saffy</t>
  </si>
  <si>
    <t>Rowland</t>
  </si>
  <si>
    <t>Newman</t>
  </si>
  <si>
    <t>4B1B</t>
  </si>
  <si>
    <t>K3</t>
  </si>
  <si>
    <t>Siphumelele 1 mine.</t>
  </si>
  <si>
    <t>Bathopele mine.</t>
  </si>
  <si>
    <t>Khomanani mine.</t>
  </si>
  <si>
    <t>Thembelani mine.</t>
  </si>
  <si>
    <t>Kuseleka mine.</t>
  </si>
  <si>
    <t>Union North mine.</t>
  </si>
  <si>
    <t>Union South mine.</t>
  </si>
  <si>
    <t>Tumela mine.</t>
  </si>
  <si>
    <t>Dishaba mine.</t>
  </si>
  <si>
    <t xml:space="preserve">Unisel </t>
  </si>
  <si>
    <t>Moab Khotsong</t>
  </si>
  <si>
    <t>Cooke 4 Ezulwini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</si>
</sst>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62"/>
      <name val="Symbol"/>
      <family val="1"/>
      <charset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Arial"/>
      <family val="2"/>
    </font>
    <font>
      <b/>
      <sz val="26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2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Tw Cen MT"/>
      <family val="2"/>
    </font>
    <font>
      <sz val="10"/>
      <name val="Calibri"/>
      <family val="2"/>
    </font>
    <font>
      <sz val="11"/>
      <color rgb="FF4BACC6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8"/>
      <name val="Arial"/>
      <family val="2"/>
    </font>
    <font>
      <sz val="36"/>
      <name val="Arial"/>
      <family val="2"/>
    </font>
    <font>
      <sz val="12"/>
      <color indexed="8"/>
      <name val="Arial"/>
      <family val="2"/>
    </font>
    <font>
      <u/>
      <sz val="12"/>
      <color indexed="12"/>
      <name val="Arial"/>
      <family val="2"/>
    </font>
    <font>
      <sz val="12"/>
      <color theme="0"/>
      <name val="Arial"/>
      <family val="2"/>
    </font>
    <font>
      <sz val="11"/>
      <color rgb="FF1F497D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A46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1" fillId="23" borderId="7" applyNumberFormat="0" applyFont="0" applyAlignment="0" applyProtection="0"/>
    <xf numFmtId="0" fontId="23" fillId="20" borderId="8" applyNumberFormat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4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0" xfId="0" applyBorder="1"/>
    <xf numFmtId="0" fontId="3" fillId="0" borderId="10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indent="4"/>
    </xf>
    <xf numFmtId="9" fontId="0" fillId="0" borderId="13" xfId="40" applyFont="1" applyBorder="1" applyAlignment="1">
      <alignment horizontal="center"/>
    </xf>
    <xf numFmtId="0" fontId="0" fillId="0" borderId="14" xfId="0" applyBorder="1"/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9" fontId="8" fillId="0" borderId="13" xfId="40" applyFont="1" applyBorder="1" applyAlignment="1">
      <alignment horizontal="center"/>
    </xf>
    <xf numFmtId="9" fontId="8" fillId="0" borderId="13" xfId="4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0" xfId="0" applyBorder="1"/>
    <xf numFmtId="0" fontId="8" fillId="0" borderId="20" xfId="0" applyFont="1" applyBorder="1" applyAlignment="1">
      <alignment horizontal="center"/>
    </xf>
    <xf numFmtId="0" fontId="4" fillId="0" borderId="14" xfId="34" applyBorder="1" applyAlignment="1" applyProtection="1"/>
    <xf numFmtId="0" fontId="0" fillId="0" borderId="0" xfId="0" applyFill="1"/>
    <xf numFmtId="0" fontId="28" fillId="0" borderId="0" xfId="0" applyFont="1"/>
    <xf numFmtId="0" fontId="28" fillId="0" borderId="0" xfId="0" applyFont="1" applyAlignment="1">
      <alignment horizontal="justify"/>
    </xf>
    <xf numFmtId="0" fontId="29" fillId="0" borderId="0" xfId="0" applyFont="1" applyAlignment="1"/>
    <xf numFmtId="0" fontId="28" fillId="0" borderId="0" xfId="0" applyFont="1" applyAlignment="1"/>
    <xf numFmtId="0" fontId="3" fillId="0" borderId="26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/>
    <xf numFmtId="0" fontId="9" fillId="24" borderId="13" xfId="0" applyFont="1" applyFill="1" applyBorder="1" applyAlignment="1">
      <alignment horizontal="center" wrapText="1"/>
    </xf>
    <xf numFmtId="9" fontId="0" fillId="0" borderId="0" xfId="40" applyFon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30" fillId="0" borderId="0" xfId="0" applyFont="1"/>
    <xf numFmtId="9" fontId="0" fillId="0" borderId="0" xfId="40" applyFont="1"/>
    <xf numFmtId="0" fontId="32" fillId="0" borderId="0" xfId="0" applyFont="1"/>
    <xf numFmtId="0" fontId="32" fillId="0" borderId="0" xfId="0" applyFont="1" applyAlignment="1"/>
    <xf numFmtId="0" fontId="0" fillId="24" borderId="30" xfId="0" applyFill="1" applyBorder="1" applyAlignment="1">
      <alignment horizontal="center"/>
    </xf>
    <xf numFmtId="0" fontId="27" fillId="0" borderId="0" xfId="0" applyFont="1"/>
    <xf numFmtId="0" fontId="27" fillId="0" borderId="10" xfId="0" applyFont="1" applyBorder="1"/>
    <xf numFmtId="0" fontId="33" fillId="0" borderId="0" xfId="34" applyFont="1" applyAlignment="1" applyProtection="1"/>
    <xf numFmtId="1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32" fillId="0" borderId="36" xfId="0" applyFont="1" applyFill="1" applyBorder="1"/>
    <xf numFmtId="9" fontId="0" fillId="0" borderId="0" xfId="0" applyNumberFormat="1"/>
    <xf numFmtId="0" fontId="0" fillId="24" borderId="30" xfId="0" applyFill="1" applyBorder="1" applyAlignment="1"/>
    <xf numFmtId="0" fontId="0" fillId="0" borderId="14" xfId="0" applyBorder="1" applyAlignment="1"/>
    <xf numFmtId="0" fontId="27" fillId="0" borderId="0" xfId="0" applyFont="1" applyFill="1"/>
    <xf numFmtId="0" fontId="27" fillId="0" borderId="14" xfId="0" applyFont="1" applyBorder="1" applyAlignment="1">
      <alignment horizontal="center"/>
    </xf>
    <xf numFmtId="1" fontId="27" fillId="0" borderId="26" xfId="0" applyNumberFormat="1" applyFont="1" applyBorder="1" applyAlignment="1">
      <alignment horizontal="center"/>
    </xf>
    <xf numFmtId="1" fontId="27" fillId="0" borderId="11" xfId="0" applyNumberFormat="1" applyFont="1" applyBorder="1" applyAlignment="1">
      <alignment horizontal="center"/>
    </xf>
    <xf numFmtId="1" fontId="27" fillId="0" borderId="10" xfId="0" applyNumberFormat="1" applyFont="1" applyBorder="1" applyAlignment="1">
      <alignment horizontal="center"/>
    </xf>
    <xf numFmtId="1" fontId="27" fillId="0" borderId="12" xfId="0" applyNumberFormat="1" applyFont="1" applyBorder="1" applyAlignment="1">
      <alignment horizontal="center"/>
    </xf>
    <xf numFmtId="2" fontId="27" fillId="0" borderId="14" xfId="0" applyNumberFormat="1" applyFont="1" applyBorder="1" applyAlignment="1">
      <alignment horizontal="center"/>
    </xf>
    <xf numFmtId="9" fontId="27" fillId="0" borderId="14" xfId="4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2" fontId="27" fillId="0" borderId="10" xfId="0" applyNumberFormat="1" applyFont="1" applyBorder="1" applyAlignment="1">
      <alignment horizontal="center"/>
    </xf>
    <xf numFmtId="9" fontId="27" fillId="0" borderId="10" xfId="40" applyFont="1" applyBorder="1" applyAlignment="1">
      <alignment horizontal="center"/>
    </xf>
    <xf numFmtId="0" fontId="27" fillId="0" borderId="14" xfId="0" applyFont="1" applyBorder="1" applyAlignment="1">
      <alignment horizontal="center" vertical="center"/>
    </xf>
    <xf numFmtId="0" fontId="27" fillId="26" borderId="0" xfId="0" applyFont="1" applyFill="1"/>
    <xf numFmtId="0" fontId="27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1" fontId="27" fillId="0" borderId="26" xfId="0" applyNumberFormat="1" applyFont="1" applyFill="1" applyBorder="1" applyAlignment="1">
      <alignment horizontal="center"/>
    </xf>
    <xf numFmtId="1" fontId="27" fillId="0" borderId="11" xfId="0" applyNumberFormat="1" applyFont="1" applyFill="1" applyBorder="1" applyAlignment="1">
      <alignment horizontal="center"/>
    </xf>
    <xf numFmtId="1" fontId="27" fillId="0" borderId="10" xfId="0" applyNumberFormat="1" applyFont="1" applyFill="1" applyBorder="1" applyAlignment="1">
      <alignment horizontal="center"/>
    </xf>
    <xf numFmtId="1" fontId="27" fillId="0" borderId="12" xfId="0" applyNumberFormat="1" applyFont="1" applyFill="1" applyBorder="1" applyAlignment="1">
      <alignment horizontal="center"/>
    </xf>
    <xf numFmtId="0" fontId="36" fillId="0" borderId="14" xfId="0" applyFont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27" fillId="0" borderId="21" xfId="0" applyFont="1" applyBorder="1" applyAlignment="1">
      <alignment vertical="center"/>
    </xf>
    <xf numFmtId="0" fontId="36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8" fillId="0" borderId="20" xfId="0" applyFont="1" applyBorder="1" applyAlignment="1"/>
    <xf numFmtId="0" fontId="8" fillId="0" borderId="0" xfId="0" applyFont="1" applyBorder="1" applyAlignment="1"/>
    <xf numFmtId="0" fontId="0" fillId="0" borderId="0" xfId="0" applyAlignment="1">
      <alignment horizontal="center"/>
    </xf>
    <xf numFmtId="0" fontId="1" fillId="28" borderId="13" xfId="0" applyFont="1" applyFill="1" applyBorder="1" applyAlignment="1">
      <alignment horizontal="center" textRotation="90" wrapText="1"/>
    </xf>
    <xf numFmtId="0" fontId="1" fillId="28" borderId="18" xfId="0" applyFont="1" applyFill="1" applyBorder="1" applyAlignment="1">
      <alignment horizontal="center" textRotation="90" wrapText="1"/>
    </xf>
    <xf numFmtId="0" fontId="1" fillId="24" borderId="18" xfId="0" applyFont="1" applyFill="1" applyBorder="1" applyAlignment="1">
      <alignment horizontal="center" textRotation="90" wrapText="1"/>
    </xf>
    <xf numFmtId="0" fontId="1" fillId="24" borderId="22" xfId="0" applyFont="1" applyFill="1" applyBorder="1" applyAlignment="1">
      <alignment horizontal="center" textRotation="90" wrapText="1"/>
    </xf>
    <xf numFmtId="0" fontId="1" fillId="24" borderId="23" xfId="0" applyFont="1" applyFill="1" applyBorder="1" applyAlignment="1">
      <alignment horizontal="center" textRotation="90" wrapText="1"/>
    </xf>
    <xf numFmtId="0" fontId="1" fillId="24" borderId="24" xfId="0" applyFont="1" applyFill="1" applyBorder="1" applyAlignment="1">
      <alignment horizontal="center" textRotation="90" wrapText="1"/>
    </xf>
    <xf numFmtId="0" fontId="1" fillId="24" borderId="13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13" xfId="0" applyFont="1" applyFill="1" applyBorder="1" applyAlignment="1">
      <alignment horizontal="center" textRotation="90" wrapText="1"/>
    </xf>
    <xf numFmtId="0" fontId="1" fillId="0" borderId="11" xfId="0" applyFont="1" applyBorder="1" applyAlignment="1">
      <alignment horizontal="center" vertical="center"/>
    </xf>
    <xf numFmtId="0" fontId="37" fillId="0" borderId="14" xfId="0" applyFont="1" applyBorder="1" applyAlignment="1">
      <alignment horizontal="left" vertical="center"/>
    </xf>
    <xf numFmtId="0" fontId="4" fillId="0" borderId="16" xfId="34" applyFont="1" applyBorder="1" applyAlignment="1" applyProtection="1">
      <alignment vertical="center"/>
    </xf>
    <xf numFmtId="0" fontId="37" fillId="0" borderId="1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" fillId="27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7" borderId="17" xfId="0" applyFont="1" applyFill="1" applyBorder="1" applyAlignment="1">
      <alignment horizontal="center" vertical="center"/>
    </xf>
    <xf numFmtId="9" fontId="1" fillId="25" borderId="37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0" borderId="10" xfId="34" applyFont="1" applyBorder="1" applyAlignment="1" applyProtection="1">
      <alignment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27" borderId="11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27" borderId="12" xfId="0" applyFont="1" applyFill="1" applyBorder="1" applyAlignment="1">
      <alignment horizontal="center" vertical="center"/>
    </xf>
    <xf numFmtId="9" fontId="1" fillId="27" borderId="37" xfId="0" applyNumberFormat="1" applyFont="1" applyFill="1" applyBorder="1" applyAlignment="1">
      <alignment horizontal="center" vertical="center"/>
    </xf>
    <xf numFmtId="0" fontId="4" fillId="0" borderId="14" xfId="34" applyFont="1" applyBorder="1" applyAlignment="1" applyProtection="1">
      <alignment vertical="center"/>
    </xf>
    <xf numFmtId="0" fontId="1" fillId="0" borderId="10" xfId="0" applyFont="1" applyBorder="1" applyAlignment="1">
      <alignment horizontal="center" vertical="center"/>
    </xf>
    <xf numFmtId="0" fontId="3" fillId="28" borderId="10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3" fillId="0" borderId="28" xfId="0" applyFont="1" applyFill="1" applyBorder="1" applyAlignment="1">
      <alignment horizontal="center" vertical="center"/>
    </xf>
    <xf numFmtId="9" fontId="1" fillId="0" borderId="37" xfId="0" applyNumberFormat="1" applyFont="1" applyFill="1" applyBorder="1" applyAlignment="1">
      <alignment horizontal="center" vertical="center"/>
    </xf>
    <xf numFmtId="0" fontId="4" fillId="0" borderId="25" xfId="34" applyFont="1" applyBorder="1" applyAlignment="1" applyProtection="1"/>
    <xf numFmtId="0" fontId="3" fillId="28" borderId="11" xfId="0" applyFont="1" applyFill="1" applyBorder="1" applyAlignment="1">
      <alignment horizontal="center" vertical="center"/>
    </xf>
    <xf numFmtId="0" fontId="37" fillId="0" borderId="10" xfId="0" applyFont="1" applyBorder="1" applyAlignment="1">
      <alignment horizontal="left" vertical="center"/>
    </xf>
    <xf numFmtId="0" fontId="3" fillId="27" borderId="10" xfId="0" applyFont="1" applyFill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3" fillId="27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29" borderId="10" xfId="0" applyFont="1" applyFill="1" applyBorder="1" applyAlignment="1">
      <alignment horizontal="center" vertical="center"/>
    </xf>
    <xf numFmtId="0" fontId="3" fillId="27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quotePrefix="1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4" fillId="0" borderId="14" xfId="34" applyFont="1" applyBorder="1" applyAlignment="1" applyProtection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1" fontId="1" fillId="0" borderId="10" xfId="0" applyNumberFormat="1" applyFont="1" applyBorder="1" applyAlignment="1">
      <alignment horizontal="center" vertical="center"/>
    </xf>
    <xf numFmtId="0" fontId="4" fillId="0" borderId="14" xfId="34" applyFont="1" applyFill="1" applyBorder="1" applyAlignment="1" applyProtection="1">
      <alignment vertical="center"/>
    </xf>
    <xf numFmtId="0" fontId="1" fillId="0" borderId="10" xfId="0" quotePrefix="1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10" xfId="34" applyFont="1" applyFill="1" applyBorder="1" applyAlignment="1" applyProtection="1">
      <alignment vertical="center"/>
    </xf>
    <xf numFmtId="0" fontId="37" fillId="0" borderId="14" xfId="0" applyFont="1" applyFill="1" applyBorder="1" applyAlignment="1">
      <alignment horizontal="left" vertical="center"/>
    </xf>
    <xf numFmtId="0" fontId="37" fillId="0" borderId="10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4" fillId="0" borderId="0" xfId="34" applyFont="1" applyAlignment="1" applyProtection="1">
      <alignment vertical="center" wrapText="1"/>
    </xf>
    <xf numFmtId="0" fontId="38" fillId="0" borderId="10" xfId="0" applyFont="1" applyBorder="1" applyAlignment="1">
      <alignment horizontal="center" vertical="center"/>
    </xf>
    <xf numFmtId="0" fontId="39" fillId="0" borderId="10" xfId="0" quotePrefix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left" vertical="center"/>
    </xf>
    <xf numFmtId="0" fontId="4" fillId="0" borderId="54" xfId="34" applyFont="1" applyBorder="1" applyAlignment="1" applyProtection="1">
      <alignment vertical="center"/>
    </xf>
    <xf numFmtId="0" fontId="1" fillId="0" borderId="5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9" fontId="1" fillId="0" borderId="10" xfId="0" applyNumberFormat="1" applyFont="1" applyFill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1" fontId="3" fillId="0" borderId="31" xfId="0" applyNumberFormat="1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9" fontId="1" fillId="0" borderId="0" xfId="40" applyFont="1"/>
    <xf numFmtId="0" fontId="3" fillId="0" borderId="20" xfId="0" applyFont="1" applyBorder="1" applyAlignment="1"/>
    <xf numFmtId="0" fontId="3" fillId="0" borderId="20" xfId="0" applyFont="1" applyBorder="1" applyAlignment="1">
      <alignment horizontal="center"/>
    </xf>
    <xf numFmtId="9" fontId="3" fillId="0" borderId="13" xfId="40" applyFont="1" applyBorder="1" applyAlignment="1">
      <alignment horizontal="center"/>
    </xf>
    <xf numFmtId="9" fontId="3" fillId="0" borderId="18" xfId="40" applyFont="1" applyBorder="1" applyAlignment="1">
      <alignment horizontal="center"/>
    </xf>
    <xf numFmtId="9" fontId="3" fillId="0" borderId="19" xfId="40" applyFont="1" applyBorder="1" applyAlignment="1">
      <alignment horizontal="center"/>
    </xf>
    <xf numFmtId="9" fontId="3" fillId="0" borderId="13" xfId="4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vertical="center"/>
    </xf>
    <xf numFmtId="0" fontId="37" fillId="0" borderId="54" xfId="0" applyFont="1" applyFill="1" applyBorder="1" applyAlignment="1">
      <alignment horizontal="left" vertical="center"/>
    </xf>
    <xf numFmtId="0" fontId="1" fillId="0" borderId="54" xfId="0" applyFont="1" applyFill="1" applyBorder="1" applyAlignment="1">
      <alignment horizontal="left" vertical="center"/>
    </xf>
    <xf numFmtId="0" fontId="4" fillId="0" borderId="0" xfId="34" applyFont="1" applyFill="1" applyAlignment="1" applyProtection="1">
      <alignment vertical="center"/>
    </xf>
    <xf numFmtId="0" fontId="1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vertical="center"/>
    </xf>
    <xf numFmtId="0" fontId="3" fillId="0" borderId="55" xfId="0" applyFont="1" applyFill="1" applyBorder="1" applyAlignment="1">
      <alignment vertical="center"/>
    </xf>
    <xf numFmtId="0" fontId="27" fillId="24" borderId="57" xfId="0" applyFont="1" applyFill="1" applyBorder="1" applyAlignment="1">
      <alignment vertical="center" wrapText="1"/>
    </xf>
    <xf numFmtId="0" fontId="27" fillId="24" borderId="58" xfId="0" applyFont="1" applyFill="1" applyBorder="1" applyAlignment="1">
      <alignment vertical="center" wrapText="1"/>
    </xf>
    <xf numFmtId="0" fontId="27" fillId="0" borderId="60" xfId="0" applyFont="1" applyFill="1" applyBorder="1" applyAlignment="1">
      <alignment horizontal="center" vertical="center"/>
    </xf>
    <xf numFmtId="0" fontId="27" fillId="0" borderId="0" xfId="0" applyFont="1" applyBorder="1"/>
    <xf numFmtId="0" fontId="27" fillId="0" borderId="0" xfId="0" applyFont="1" applyFill="1" applyBorder="1"/>
    <xf numFmtId="0" fontId="27" fillId="0" borderId="61" xfId="0" applyFont="1" applyBorder="1" applyAlignment="1">
      <alignment horizontal="center" vertical="center"/>
    </xf>
    <xf numFmtId="0" fontId="27" fillId="0" borderId="61" xfId="0" applyFont="1" applyFill="1" applyBorder="1" applyAlignment="1">
      <alignment horizontal="center" vertical="center"/>
    </xf>
    <xf numFmtId="0" fontId="40" fillId="0" borderId="20" xfId="0" applyFont="1" applyBorder="1"/>
    <xf numFmtId="0" fontId="8" fillId="0" borderId="24" xfId="0" applyFont="1" applyBorder="1" applyAlignment="1">
      <alignment horizontal="center"/>
    </xf>
    <xf numFmtId="0" fontId="8" fillId="0" borderId="30" xfId="0" applyFont="1" applyBorder="1" applyAlignment="1"/>
    <xf numFmtId="0" fontId="40" fillId="0" borderId="0" xfId="0" applyFont="1"/>
    <xf numFmtId="0" fontId="8" fillId="0" borderId="30" xfId="0" applyFont="1" applyBorder="1" applyAlignment="1">
      <alignment horizontal="center"/>
    </xf>
    <xf numFmtId="0" fontId="0" fillId="0" borderId="0" xfId="0" applyFill="1" applyBorder="1"/>
    <xf numFmtId="0" fontId="41" fillId="0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27" fillId="0" borderId="0" xfId="0" applyFont="1" applyAlignment="1"/>
    <xf numFmtId="0" fontId="42" fillId="0" borderId="0" xfId="0" applyFont="1"/>
    <xf numFmtId="0" fontId="27" fillId="0" borderId="2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7" fillId="30" borderId="0" xfId="0" applyFont="1" applyFill="1" applyBorder="1"/>
    <xf numFmtId="0" fontId="10" fillId="30" borderId="0" xfId="0" applyFont="1" applyFill="1" applyBorder="1" applyAlignment="1">
      <alignment horizontal="center" vertical="center" wrapText="1"/>
    </xf>
    <xf numFmtId="0" fontId="9" fillId="30" borderId="0" xfId="0" applyFont="1" applyFill="1" applyBorder="1" applyAlignment="1">
      <alignment horizontal="center" textRotation="90" wrapText="1"/>
    </xf>
    <xf numFmtId="9" fontId="27" fillId="30" borderId="0" xfId="0" applyNumberFormat="1" applyFont="1" applyFill="1" applyBorder="1" applyAlignment="1">
      <alignment horizontal="center" vertical="center"/>
    </xf>
    <xf numFmtId="9" fontId="27" fillId="30" borderId="0" xfId="40" applyFont="1" applyFill="1" applyBorder="1"/>
    <xf numFmtId="0" fontId="27" fillId="30" borderId="0" xfId="0" applyFont="1" applyFill="1" applyBorder="1" applyAlignment="1"/>
    <xf numFmtId="0" fontId="27" fillId="30" borderId="0" xfId="0" applyFont="1" applyFill="1"/>
    <xf numFmtId="0" fontId="0" fillId="30" borderId="0" xfId="0" applyFill="1"/>
    <xf numFmtId="9" fontId="27" fillId="30" borderId="0" xfId="0" applyNumberFormat="1" applyFont="1" applyFill="1" applyBorder="1" applyAlignment="1">
      <alignment horizontal="center"/>
    </xf>
    <xf numFmtId="1" fontId="27" fillId="0" borderId="68" xfId="0" applyNumberFormat="1" applyFont="1" applyBorder="1" applyAlignment="1">
      <alignment horizontal="center"/>
    </xf>
    <xf numFmtId="1" fontId="27" fillId="0" borderId="37" xfId="0" applyNumberFormat="1" applyFont="1" applyBorder="1" applyAlignment="1">
      <alignment horizontal="center"/>
    </xf>
    <xf numFmtId="1" fontId="27" fillId="0" borderId="37" xfId="0" applyNumberFormat="1" applyFont="1" applyFill="1" applyBorder="1" applyAlignment="1">
      <alignment horizontal="center"/>
    </xf>
    <xf numFmtId="0" fontId="36" fillId="0" borderId="61" xfId="0" applyFont="1" applyBorder="1" applyAlignment="1">
      <alignment horizontal="center" vertical="center"/>
    </xf>
    <xf numFmtId="0" fontId="40" fillId="0" borderId="30" xfId="0" applyFont="1" applyBorder="1"/>
    <xf numFmtId="0" fontId="8" fillId="0" borderId="45" xfId="0" applyFont="1" applyBorder="1" applyAlignment="1">
      <alignment horizontal="center"/>
    </xf>
    <xf numFmtId="0" fontId="43" fillId="24" borderId="64" xfId="0" applyFont="1" applyFill="1" applyBorder="1" applyAlignment="1">
      <alignment horizontal="center" vertical="center" textRotation="90" wrapText="1"/>
    </xf>
    <xf numFmtId="0" fontId="43" fillId="24" borderId="69" xfId="0" applyFont="1" applyFill="1" applyBorder="1" applyAlignment="1">
      <alignment horizontal="center" vertical="center" textRotation="90" wrapText="1"/>
    </xf>
    <xf numFmtId="0" fontId="7" fillId="24" borderId="13" xfId="0" applyFont="1" applyFill="1" applyBorder="1" applyAlignment="1">
      <alignment horizontal="center" textRotation="90" wrapText="1"/>
    </xf>
    <xf numFmtId="0" fontId="7" fillId="24" borderId="18" xfId="0" applyFont="1" applyFill="1" applyBorder="1" applyAlignment="1">
      <alignment horizontal="center" textRotation="90" wrapText="1"/>
    </xf>
    <xf numFmtId="0" fontId="7" fillId="24" borderId="22" xfId="0" applyFont="1" applyFill="1" applyBorder="1" applyAlignment="1">
      <alignment horizontal="center" textRotation="90" wrapText="1"/>
    </xf>
    <xf numFmtId="0" fontId="7" fillId="24" borderId="63" xfId="0" applyFont="1" applyFill="1" applyBorder="1" applyAlignment="1">
      <alignment horizontal="center" textRotation="90" wrapText="1"/>
    </xf>
    <xf numFmtId="0" fontId="7" fillId="24" borderId="64" xfId="0" applyFont="1" applyFill="1" applyBorder="1" applyAlignment="1">
      <alignment horizontal="center" textRotation="90" wrapText="1"/>
    </xf>
    <xf numFmtId="0" fontId="7" fillId="24" borderId="65" xfId="0" applyFont="1" applyFill="1" applyBorder="1" applyAlignment="1">
      <alignment horizontal="center" textRotation="90" wrapText="1"/>
    </xf>
    <xf numFmtId="0" fontId="7" fillId="24" borderId="23" xfId="0" applyFont="1" applyFill="1" applyBorder="1" applyAlignment="1">
      <alignment horizontal="center" textRotation="90" wrapText="1"/>
    </xf>
    <xf numFmtId="0" fontId="7" fillId="24" borderId="24" xfId="0" applyFont="1" applyFill="1" applyBorder="1" applyAlignment="1">
      <alignment horizontal="center" textRotation="90" wrapText="1"/>
    </xf>
    <xf numFmtId="0" fontId="9" fillId="0" borderId="12" xfId="0" applyFont="1" applyFill="1" applyBorder="1" applyAlignment="1">
      <alignment horizontal="center" vertical="center"/>
    </xf>
    <xf numFmtId="164" fontId="9" fillId="0" borderId="37" xfId="0" applyNumberFormat="1" applyFont="1" applyFill="1" applyBorder="1" applyAlignment="1">
      <alignment horizontal="center" vertical="center"/>
    </xf>
    <xf numFmtId="0" fontId="43" fillId="24" borderId="58" xfId="0" applyFont="1" applyFill="1" applyBorder="1" applyAlignment="1">
      <alignment horizontal="center" vertical="center" textRotation="90" wrapText="1"/>
    </xf>
    <xf numFmtId="0" fontId="43" fillId="24" borderId="5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6" fillId="0" borderId="10" xfId="34" applyFont="1" applyFill="1" applyBorder="1" applyAlignment="1" applyProtection="1">
      <alignment vertical="center"/>
    </xf>
    <xf numFmtId="0" fontId="9" fillId="0" borderId="12" xfId="0" quotePrefix="1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45" fillId="0" borderId="15" xfId="0" applyFont="1" applyFill="1" applyBorder="1" applyAlignment="1">
      <alignment horizontal="left" vertical="center"/>
    </xf>
    <xf numFmtId="0" fontId="45" fillId="0" borderId="16" xfId="0" applyFont="1" applyFill="1" applyBorder="1" applyAlignment="1">
      <alignment horizontal="left" vertical="center"/>
    </xf>
    <xf numFmtId="0" fontId="46" fillId="0" borderId="16" xfId="34" applyFont="1" applyFill="1" applyBorder="1" applyAlignment="1" applyProtection="1">
      <alignment vertical="center"/>
    </xf>
    <xf numFmtId="0" fontId="45" fillId="0" borderId="17" xfId="0" applyFont="1" applyFill="1" applyBorder="1" applyAlignment="1">
      <alignment horizontal="center" vertical="center"/>
    </xf>
    <xf numFmtId="0" fontId="46" fillId="0" borderId="10" xfId="34" applyFont="1" applyFill="1" applyBorder="1" applyAlignment="1" applyProtection="1"/>
    <xf numFmtId="0" fontId="9" fillId="0" borderId="10" xfId="0" applyFont="1" applyFill="1" applyBorder="1"/>
    <xf numFmtId="0" fontId="9" fillId="0" borderId="10" xfId="0" applyFont="1" applyFill="1" applyBorder="1" applyAlignment="1">
      <alignment vertical="center"/>
    </xf>
    <xf numFmtId="164" fontId="47" fillId="30" borderId="37" xfId="0" applyNumberFormat="1" applyFont="1" applyFill="1" applyBorder="1" applyAlignment="1">
      <alignment horizontal="center" vertical="center"/>
    </xf>
    <xf numFmtId="9" fontId="1" fillId="0" borderId="0" xfId="0" applyNumberFormat="1" applyFont="1" applyBorder="1"/>
    <xf numFmtId="1" fontId="0" fillId="0" borderId="0" xfId="0" applyNumberFormat="1" applyBorder="1" applyAlignment="1">
      <alignment horizontal="center"/>
    </xf>
    <xf numFmtId="1" fontId="27" fillId="0" borderId="15" xfId="0" applyNumberFormat="1" applyFont="1" applyBorder="1" applyAlignment="1">
      <alignment horizontal="center"/>
    </xf>
    <xf numFmtId="1" fontId="27" fillId="0" borderId="16" xfId="0" applyNumberFormat="1" applyFont="1" applyBorder="1" applyAlignment="1">
      <alignment horizontal="center"/>
    </xf>
    <xf numFmtId="1" fontId="27" fillId="0" borderId="17" xfId="0" applyNumberFormat="1" applyFont="1" applyBorder="1" applyAlignment="1">
      <alignment horizontal="center"/>
    </xf>
    <xf numFmtId="1" fontId="27" fillId="0" borderId="15" xfId="0" applyNumberFormat="1" applyFont="1" applyFill="1" applyBorder="1" applyAlignment="1">
      <alignment horizontal="center"/>
    </xf>
    <xf numFmtId="1" fontId="27" fillId="0" borderId="16" xfId="0" applyNumberFormat="1" applyFont="1" applyFill="1" applyBorder="1" applyAlignment="1">
      <alignment horizontal="center"/>
    </xf>
    <xf numFmtId="1" fontId="27" fillId="0" borderId="17" xfId="0" applyNumberFormat="1" applyFont="1" applyFill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2" fontId="27" fillId="0" borderId="16" xfId="0" applyNumberFormat="1" applyFont="1" applyBorder="1" applyAlignment="1">
      <alignment horizontal="center"/>
    </xf>
    <xf numFmtId="9" fontId="27" fillId="0" borderId="16" xfId="40" applyFont="1" applyBorder="1" applyAlignment="1">
      <alignment horizontal="center"/>
    </xf>
    <xf numFmtId="9" fontId="27" fillId="0" borderId="17" xfId="4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9" fontId="27" fillId="0" borderId="12" xfId="40" applyFont="1" applyBorder="1" applyAlignment="1">
      <alignment horizontal="center"/>
    </xf>
    <xf numFmtId="0" fontId="27" fillId="0" borderId="66" xfId="0" applyFont="1" applyBorder="1" applyAlignment="1">
      <alignment horizontal="center"/>
    </xf>
    <xf numFmtId="0" fontId="27" fillId="0" borderId="62" xfId="0" applyFont="1" applyBorder="1" applyAlignment="1">
      <alignment horizontal="center"/>
    </xf>
    <xf numFmtId="2" fontId="27" fillId="0" borderId="62" xfId="0" applyNumberFormat="1" applyFont="1" applyBorder="1" applyAlignment="1">
      <alignment horizontal="center"/>
    </xf>
    <xf numFmtId="9" fontId="27" fillId="0" borderId="62" xfId="40" applyFont="1" applyBorder="1" applyAlignment="1">
      <alignment horizontal="center"/>
    </xf>
    <xf numFmtId="9" fontId="27" fillId="0" borderId="67" xfId="40" applyFont="1" applyBorder="1" applyAlignment="1">
      <alignment horizontal="center"/>
    </xf>
    <xf numFmtId="0" fontId="27" fillId="0" borderId="10" xfId="0" applyFont="1" applyBorder="1" applyAlignment="1">
      <alignment horizontal="left" vertical="center"/>
    </xf>
    <xf numFmtId="0" fontId="33" fillId="0" borderId="10" xfId="34" applyFont="1" applyBorder="1" applyAlignment="1" applyProtection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3" fillId="27" borderId="16" xfId="0" applyFont="1" applyFill="1" applyBorder="1" applyAlignment="1">
      <alignment horizontal="center" vertical="center"/>
    </xf>
    <xf numFmtId="0" fontId="3" fillId="27" borderId="11" xfId="0" applyNumberFormat="1" applyFont="1" applyFill="1" applyBorder="1" applyAlignment="1" applyProtection="1">
      <alignment horizontal="center" vertical="center"/>
      <protection locked="0"/>
    </xf>
    <xf numFmtId="0" fontId="46" fillId="0" borderId="10" xfId="34" applyNumberFormat="1" applyFont="1" applyFill="1" applyBorder="1" applyAlignment="1" applyProtection="1">
      <alignment vertical="center"/>
      <protection locked="0"/>
    </xf>
    <xf numFmtId="0" fontId="9" fillId="0" borderId="11" xfId="0" applyNumberFormat="1" applyFont="1" applyFill="1" applyBorder="1" applyAlignment="1" applyProtection="1">
      <alignment horizontal="left" vertical="center"/>
      <protection locked="0"/>
    </xf>
    <xf numFmtId="0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left" vertical="center"/>
      <protection locked="0"/>
    </xf>
    <xf numFmtId="0" fontId="3" fillId="28" borderId="28" xfId="0" applyFont="1" applyFill="1" applyBorder="1" applyAlignment="1">
      <alignment horizontal="center" vertical="center"/>
    </xf>
    <xf numFmtId="0" fontId="1" fillId="28" borderId="11" xfId="0" applyFont="1" applyFill="1" applyBorder="1" applyAlignment="1">
      <alignment horizontal="center" vertical="center"/>
    </xf>
    <xf numFmtId="0" fontId="3" fillId="28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31" fillId="0" borderId="43" xfId="40" applyFont="1" applyBorder="1" applyAlignment="1">
      <alignment horizontal="center" vertical="center"/>
    </xf>
    <xf numFmtId="0" fontId="27" fillId="27" borderId="70" xfId="0" applyFont="1" applyFill="1" applyBorder="1" applyAlignment="1">
      <alignment horizontal="center" vertical="center"/>
    </xf>
    <xf numFmtId="0" fontId="27" fillId="27" borderId="2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9" fontId="31" fillId="0" borderId="0" xfId="40" applyFont="1" applyBorder="1" applyAlignment="1">
      <alignment horizontal="center" vertical="center"/>
    </xf>
    <xf numFmtId="0" fontId="1" fillId="0" borderId="0" xfId="0" applyFont="1" applyBorder="1"/>
    <xf numFmtId="0" fontId="27" fillId="0" borderId="0" xfId="0" applyFont="1" applyBorder="1" applyAlignment="1">
      <alignment horizontal="center"/>
    </xf>
    <xf numFmtId="2" fontId="27" fillId="0" borderId="0" xfId="0" applyNumberFormat="1" applyFont="1" applyBorder="1" applyAlignment="1">
      <alignment horizontal="center"/>
    </xf>
    <xf numFmtId="9" fontId="27" fillId="0" borderId="0" xfId="40" applyFont="1" applyBorder="1" applyAlignment="1">
      <alignment horizontal="center"/>
    </xf>
    <xf numFmtId="0" fontId="9" fillId="0" borderId="53" xfId="0" applyFont="1" applyFill="1" applyBorder="1"/>
    <xf numFmtId="0" fontId="9" fillId="0" borderId="54" xfId="0" applyFont="1" applyFill="1" applyBorder="1"/>
    <xf numFmtId="0" fontId="9" fillId="0" borderId="54" xfId="0" applyFont="1" applyFill="1" applyBorder="1" applyAlignment="1">
      <alignment horizontal="left" vertical="center"/>
    </xf>
    <xf numFmtId="0" fontId="46" fillId="0" borderId="54" xfId="34" applyFont="1" applyFill="1" applyBorder="1" applyAlignment="1" applyProtection="1"/>
    <xf numFmtId="0" fontId="9" fillId="0" borderId="56" xfId="0" applyFont="1" applyFill="1" applyBorder="1" applyAlignment="1">
      <alignment horizontal="center" vertical="center"/>
    </xf>
    <xf numFmtId="0" fontId="27" fillId="0" borderId="53" xfId="0" applyFont="1" applyBorder="1" applyAlignment="1">
      <alignment horizontal="center"/>
    </xf>
    <xf numFmtId="0" fontId="27" fillId="0" borderId="54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3" fillId="27" borderId="54" xfId="0" applyFont="1" applyFill="1" applyBorder="1" applyAlignment="1">
      <alignment horizontal="center"/>
    </xf>
    <xf numFmtId="0" fontId="3" fillId="28" borderId="54" xfId="0" applyFont="1" applyFill="1" applyBorder="1" applyAlignment="1">
      <alignment horizontal="center"/>
    </xf>
    <xf numFmtId="0" fontId="35" fillId="0" borderId="54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0" fontId="27" fillId="0" borderId="55" xfId="0" applyFont="1" applyFill="1" applyBorder="1" applyAlignment="1">
      <alignment horizontal="center" vertical="center"/>
    </xf>
    <xf numFmtId="1" fontId="27" fillId="0" borderId="72" xfId="0" applyNumberFormat="1" applyFont="1" applyBorder="1" applyAlignment="1">
      <alignment horizontal="center"/>
    </xf>
    <xf numFmtId="1" fontId="27" fillId="0" borderId="53" xfId="0" applyNumberFormat="1" applyFont="1" applyBorder="1" applyAlignment="1">
      <alignment horizontal="center"/>
    </xf>
    <xf numFmtId="1" fontId="27" fillId="0" borderId="54" xfId="0" applyNumberFormat="1" applyFont="1" applyBorder="1" applyAlignment="1">
      <alignment horizontal="center"/>
    </xf>
    <xf numFmtId="1" fontId="27" fillId="0" borderId="56" xfId="0" applyNumberFormat="1" applyFont="1" applyBorder="1" applyAlignment="1">
      <alignment horizontal="center"/>
    </xf>
    <xf numFmtId="1" fontId="27" fillId="0" borderId="53" xfId="0" applyNumberFormat="1" applyFont="1" applyFill="1" applyBorder="1" applyAlignment="1">
      <alignment horizontal="center"/>
    </xf>
    <xf numFmtId="1" fontId="27" fillId="0" borderId="54" xfId="0" applyNumberFormat="1" applyFont="1" applyFill="1" applyBorder="1" applyAlignment="1">
      <alignment horizontal="center"/>
    </xf>
    <xf numFmtId="1" fontId="27" fillId="0" borderId="56" xfId="0" applyNumberFormat="1" applyFont="1" applyFill="1" applyBorder="1" applyAlignment="1">
      <alignment horizontal="center"/>
    </xf>
    <xf numFmtId="164" fontId="9" fillId="0" borderId="36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9" fontId="27" fillId="30" borderId="26" xfId="0" applyNumberFormat="1" applyFont="1" applyFill="1" applyBorder="1" applyAlignment="1">
      <alignment horizontal="center"/>
    </xf>
    <xf numFmtId="0" fontId="4" fillId="0" borderId="10" xfId="34" applyFill="1" applyBorder="1" applyAlignment="1" applyProtection="1">
      <alignment vertical="center"/>
    </xf>
    <xf numFmtId="0" fontId="8" fillId="30" borderId="10" xfId="0" applyFont="1" applyFill="1" applyBorder="1" applyAlignment="1">
      <alignment horizontal="center"/>
    </xf>
    <xf numFmtId="0" fontId="3" fillId="30" borderId="10" xfId="0" applyFont="1" applyFill="1" applyBorder="1" applyAlignment="1">
      <alignment horizontal="center"/>
    </xf>
    <xf numFmtId="0" fontId="1" fillId="30" borderId="10" xfId="0" applyFont="1" applyFill="1" applyBorder="1" applyAlignment="1">
      <alignment horizontal="center"/>
    </xf>
    <xf numFmtId="0" fontId="35" fillId="30" borderId="10" xfId="0" applyFont="1" applyFill="1" applyBorder="1" applyAlignment="1">
      <alignment horizontal="center" vertical="center"/>
    </xf>
    <xf numFmtId="0" fontId="3" fillId="31" borderId="11" xfId="0" applyFont="1" applyFill="1" applyBorder="1" applyAlignment="1">
      <alignment horizontal="center" vertical="center"/>
    </xf>
    <xf numFmtId="0" fontId="3" fillId="27" borderId="53" xfId="0" applyFont="1" applyFill="1" applyBorder="1" applyAlignment="1">
      <alignment horizontal="center"/>
    </xf>
    <xf numFmtId="0" fontId="27" fillId="27" borderId="25" xfId="0" applyFont="1" applyFill="1" applyBorder="1" applyAlignment="1">
      <alignment horizontal="center" vertical="center"/>
    </xf>
    <xf numFmtId="9" fontId="8" fillId="27" borderId="13" xfId="40" applyFont="1" applyFill="1" applyBorder="1" applyAlignment="1">
      <alignment horizontal="center"/>
    </xf>
    <xf numFmtId="9" fontId="8" fillId="30" borderId="13" xfId="40" applyFont="1" applyFill="1" applyBorder="1" applyAlignment="1">
      <alignment horizontal="center"/>
    </xf>
    <xf numFmtId="9" fontId="0" fillId="30" borderId="13" xfId="40" applyFont="1" applyFill="1" applyBorder="1" applyAlignment="1">
      <alignment horizontal="center"/>
    </xf>
    <xf numFmtId="0" fontId="9" fillId="0" borderId="26" xfId="0" applyFont="1" applyFill="1" applyBorder="1"/>
    <xf numFmtId="0" fontId="9" fillId="0" borderId="26" xfId="0" applyFont="1" applyBorder="1" applyAlignment="1">
      <alignment horizontal="left" vertical="center"/>
    </xf>
    <xf numFmtId="0" fontId="27" fillId="0" borderId="42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0" fillId="0" borderId="11" xfId="0" applyFont="1" applyBorder="1"/>
    <xf numFmtId="0" fontId="9" fillId="0" borderId="73" xfId="0" applyFont="1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0" fillId="0" borderId="43" xfId="0" applyFill="1" applyBorder="1"/>
    <xf numFmtId="0" fontId="0" fillId="0" borderId="60" xfId="0" applyFill="1" applyBorder="1"/>
    <xf numFmtId="0" fontId="0" fillId="0" borderId="45" xfId="0" applyFill="1" applyBorder="1"/>
    <xf numFmtId="0" fontId="0" fillId="0" borderId="58" xfId="0" applyFill="1" applyBorder="1"/>
    <xf numFmtId="0" fontId="48" fillId="0" borderId="11" xfId="0" applyFont="1" applyBorder="1" applyAlignment="1">
      <alignment vertical="center"/>
    </xf>
    <xf numFmtId="0" fontId="9" fillId="0" borderId="66" xfId="0" applyFont="1" applyFill="1" applyBorder="1"/>
    <xf numFmtId="0" fontId="9" fillId="0" borderId="62" xfId="0" applyFont="1" applyFill="1" applyBorder="1"/>
    <xf numFmtId="0" fontId="9" fillId="0" borderId="62" xfId="0" applyFont="1" applyFill="1" applyBorder="1" applyAlignment="1">
      <alignment horizontal="left" vertical="center"/>
    </xf>
    <xf numFmtId="0" fontId="46" fillId="0" borderId="62" xfId="34" applyFont="1" applyFill="1" applyBorder="1" applyAlignment="1" applyProtection="1"/>
    <xf numFmtId="0" fontId="9" fillId="0" borderId="62" xfId="0" applyFont="1" applyFill="1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3" fillId="30" borderId="62" xfId="0" applyFont="1" applyFill="1" applyBorder="1" applyAlignment="1">
      <alignment horizontal="center"/>
    </xf>
    <xf numFmtId="0" fontId="35" fillId="30" borderId="62" xfId="0" applyFont="1" applyFill="1" applyBorder="1" applyAlignment="1">
      <alignment horizontal="center" vertical="center"/>
    </xf>
    <xf numFmtId="0" fontId="1" fillId="30" borderId="62" xfId="0" applyFont="1" applyFill="1" applyBorder="1" applyAlignment="1">
      <alignment horizontal="center"/>
    </xf>
    <xf numFmtId="0" fontId="27" fillId="27" borderId="37" xfId="0" applyFont="1" applyFill="1" applyBorder="1" applyAlignment="1">
      <alignment horizontal="center" vertical="center"/>
    </xf>
    <xf numFmtId="0" fontId="27" fillId="27" borderId="73" xfId="0" applyFont="1" applyFill="1" applyBorder="1" applyAlignment="1">
      <alignment horizontal="center" vertical="center"/>
    </xf>
    <xf numFmtId="9" fontId="27" fillId="30" borderId="28" xfId="0" applyNumberFormat="1" applyFont="1" applyFill="1" applyBorder="1" applyAlignment="1">
      <alignment horizontal="center"/>
    </xf>
    <xf numFmtId="0" fontId="27" fillId="0" borderId="26" xfId="0" applyFont="1" applyBorder="1"/>
    <xf numFmtId="9" fontId="0" fillId="30" borderId="48" xfId="40" applyFont="1" applyFill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27" fillId="0" borderId="28" xfId="0" applyFont="1" applyBorder="1"/>
    <xf numFmtId="1" fontId="27" fillId="0" borderId="71" xfId="0" applyNumberFormat="1" applyFont="1" applyBorder="1" applyAlignment="1">
      <alignment horizontal="center"/>
    </xf>
    <xf numFmtId="1" fontId="27" fillId="0" borderId="66" xfId="0" applyNumberFormat="1" applyFont="1" applyBorder="1" applyAlignment="1">
      <alignment horizontal="center"/>
    </xf>
    <xf numFmtId="1" fontId="27" fillId="0" borderId="71" xfId="0" applyNumberFormat="1" applyFont="1" applyFill="1" applyBorder="1" applyAlignment="1">
      <alignment horizontal="center"/>
    </xf>
    <xf numFmtId="1" fontId="27" fillId="0" borderId="66" xfId="0" applyNumberFormat="1" applyFont="1" applyFill="1" applyBorder="1" applyAlignment="1">
      <alignment horizontal="center"/>
    </xf>
    <xf numFmtId="0" fontId="27" fillId="30" borderId="71" xfId="0" applyFont="1" applyFill="1" applyBorder="1" applyAlignment="1">
      <alignment horizontal="center"/>
    </xf>
    <xf numFmtId="0" fontId="27" fillId="30" borderId="10" xfId="0" applyFont="1" applyFill="1" applyBorder="1" applyAlignment="1">
      <alignment horizontal="center"/>
    </xf>
    <xf numFmtId="0" fontId="27" fillId="27" borderId="12" xfId="0" applyFont="1" applyFill="1" applyBorder="1" applyAlignment="1">
      <alignment horizontal="center" vertical="center"/>
    </xf>
    <xf numFmtId="0" fontId="27" fillId="28" borderId="12" xfId="0" applyFont="1" applyFill="1" applyBorder="1" applyAlignment="1">
      <alignment horizontal="center" vertical="center"/>
    </xf>
    <xf numFmtId="0" fontId="27" fillId="27" borderId="67" xfId="0" applyFont="1" applyFill="1" applyBorder="1" applyAlignment="1">
      <alignment horizontal="center" vertical="center"/>
    </xf>
    <xf numFmtId="0" fontId="34" fillId="0" borderId="3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" fillId="0" borderId="39" xfId="0" applyFont="1" applyBorder="1" applyAlignment="1"/>
    <xf numFmtId="0" fontId="3" fillId="0" borderId="20" xfId="0" applyFont="1" applyBorder="1" applyAlignment="1"/>
    <xf numFmtId="9" fontId="3" fillId="0" borderId="40" xfId="40" applyFont="1" applyBorder="1" applyAlignment="1">
      <alignment horizontal="center" vertical="center"/>
    </xf>
    <xf numFmtId="9" fontId="3" fillId="0" borderId="41" xfId="40" applyFont="1" applyBorder="1" applyAlignment="1">
      <alignment horizontal="center" vertical="center"/>
    </xf>
    <xf numFmtId="9" fontId="3" fillId="0" borderId="42" xfId="40" applyFont="1" applyBorder="1" applyAlignment="1">
      <alignment horizontal="center" vertical="center"/>
    </xf>
    <xf numFmtId="9" fontId="3" fillId="0" borderId="43" xfId="40" applyFont="1" applyBorder="1" applyAlignment="1">
      <alignment horizontal="center" vertical="center"/>
    </xf>
    <xf numFmtId="9" fontId="3" fillId="0" borderId="44" xfId="40" applyFont="1" applyBorder="1" applyAlignment="1">
      <alignment horizontal="center" vertical="center"/>
    </xf>
    <xf numFmtId="9" fontId="3" fillId="0" borderId="45" xfId="40" applyFont="1" applyBorder="1" applyAlignment="1">
      <alignment horizontal="center" vertical="center"/>
    </xf>
    <xf numFmtId="0" fontId="3" fillId="0" borderId="42" xfId="0" applyFont="1" applyBorder="1" applyAlignment="1"/>
    <xf numFmtId="0" fontId="3" fillId="0" borderId="0" xfId="0" applyFont="1" applyBorder="1" applyAlignment="1"/>
    <xf numFmtId="0" fontId="10" fillId="24" borderId="40" xfId="0" applyFont="1" applyFill="1" applyBorder="1" applyAlignment="1">
      <alignment horizontal="center" vertical="center" wrapText="1"/>
    </xf>
    <xf numFmtId="0" fontId="10" fillId="24" borderId="46" xfId="0" applyFont="1" applyFill="1" applyBorder="1" applyAlignment="1">
      <alignment horizontal="center" vertical="center" wrapText="1"/>
    </xf>
    <xf numFmtId="0" fontId="10" fillId="24" borderId="41" xfId="0" applyFont="1" applyFill="1" applyBorder="1" applyAlignment="1">
      <alignment horizontal="center" vertical="center" wrapText="1"/>
    </xf>
    <xf numFmtId="0" fontId="10" fillId="24" borderId="44" xfId="0" applyFont="1" applyFill="1" applyBorder="1" applyAlignment="1">
      <alignment horizontal="center" vertical="center" wrapText="1"/>
    </xf>
    <xf numFmtId="0" fontId="10" fillId="24" borderId="30" xfId="0" applyFont="1" applyFill="1" applyBorder="1" applyAlignment="1">
      <alignment horizontal="center" vertical="center" wrapText="1"/>
    </xf>
    <xf numFmtId="0" fontId="10" fillId="24" borderId="4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44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24" borderId="45" xfId="0" applyFill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0" fillId="24" borderId="48" xfId="0" applyFill="1" applyBorder="1" applyAlignment="1">
      <alignment horizontal="center"/>
    </xf>
    <xf numFmtId="0" fontId="0" fillId="24" borderId="49" xfId="0" applyFill="1" applyBorder="1" applyAlignment="1">
      <alignment horizontal="center"/>
    </xf>
    <xf numFmtId="0" fontId="0" fillId="24" borderId="38" xfId="0" applyFill="1" applyBorder="1" applyAlignment="1">
      <alignment horizontal="center"/>
    </xf>
    <xf numFmtId="0" fontId="0" fillId="24" borderId="50" xfId="0" applyFill="1" applyBorder="1" applyAlignment="1">
      <alignment horizontal="center"/>
    </xf>
    <xf numFmtId="0" fontId="34" fillId="0" borderId="40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8" fillId="0" borderId="44" xfId="0" applyFont="1" applyBorder="1" applyAlignment="1"/>
    <xf numFmtId="0" fontId="8" fillId="0" borderId="30" xfId="0" applyFont="1" applyBorder="1" applyAlignment="1"/>
    <xf numFmtId="0" fontId="8" fillId="0" borderId="39" xfId="0" applyFont="1" applyBorder="1" applyAlignment="1"/>
    <xf numFmtId="0" fontId="8" fillId="0" borderId="20" xfId="0" applyFont="1" applyBorder="1" applyAlignment="1"/>
    <xf numFmtId="9" fontId="31" fillId="0" borderId="40" xfId="40" applyFont="1" applyBorder="1" applyAlignment="1">
      <alignment horizontal="center" vertical="center"/>
    </xf>
    <xf numFmtId="9" fontId="31" fillId="0" borderId="41" xfId="40" applyFont="1" applyBorder="1" applyAlignment="1">
      <alignment horizontal="center" vertical="center"/>
    </xf>
    <xf numFmtId="9" fontId="31" fillId="0" borderId="42" xfId="40" applyFont="1" applyBorder="1" applyAlignment="1">
      <alignment horizontal="center" vertical="center"/>
    </xf>
    <xf numFmtId="9" fontId="31" fillId="0" borderId="43" xfId="40" applyFont="1" applyBorder="1" applyAlignment="1">
      <alignment horizontal="center" vertical="center"/>
    </xf>
    <xf numFmtId="9" fontId="31" fillId="0" borderId="44" xfId="40" applyFont="1" applyBorder="1" applyAlignment="1">
      <alignment horizontal="center" vertical="center"/>
    </xf>
    <xf numFmtId="9" fontId="31" fillId="0" borderId="45" xfId="40" applyFont="1" applyBorder="1" applyAlignment="1">
      <alignment horizontal="center" vertical="center"/>
    </xf>
    <xf numFmtId="0" fontId="44" fillId="0" borderId="40" xfId="0" applyFont="1" applyBorder="1" applyAlignment="1">
      <alignment horizontal="center" vertical="center" wrapText="1"/>
    </xf>
    <xf numFmtId="0" fontId="44" fillId="0" borderId="46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43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strike val="0"/>
        <color theme="1"/>
      </font>
      <fill>
        <patternFill>
          <bgColor rgb="FFFFFF00"/>
        </patternFill>
      </fill>
    </dxf>
    <dxf>
      <fill>
        <patternFill>
          <bgColor indexed="3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2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3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00FF00"/>
      <color rgb="FF00CC00"/>
      <color rgb="FF009A46"/>
      <color rgb="FFFF9900"/>
      <color rgb="FFE49B0A"/>
      <color rgb="FFFF97C1"/>
      <color rgb="FF3BA3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MOSH FOG EE&amp;MS Adoption Monitor</a:t>
            </a:r>
          </a:p>
        </c:rich>
      </c:tx>
      <c:layout>
        <c:manualLayout>
          <c:xMode val="edge"/>
          <c:yMode val="edge"/>
          <c:x val="0.34188575825612161"/>
          <c:y val="2.6946080558827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2693049715825E-2"/>
          <c:y val="9.5372993389990668E-2"/>
          <c:w val="0.7109925739250671"/>
          <c:h val="0.751652502360724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'Old Sheet'!$B$73</c:f>
              <c:strCache>
                <c:ptCount val="1"/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'Old Sheet'!$P$79:$Y$79</c:f>
            </c:multiLvlStrRef>
          </c:cat>
          <c:val>
            <c:numRef>
              <c:f>'Old Sheet'!$P$73:$Y$73</c:f>
              <c:numCache>
                <c:formatCode>0%</c:formatCode>
                <c:ptCount val="10"/>
              </c:numCache>
            </c:numRef>
          </c:val>
        </c:ser>
        <c:ser>
          <c:idx val="1"/>
          <c:order val="1"/>
          <c:tx>
            <c:strRef>
              <c:f>'Old Sheet'!$B$74</c:f>
              <c:strCache>
                <c:ptCount val="1"/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'Old Sheet'!$P$79:$Y$79</c:f>
            </c:multiLvlStrRef>
          </c:cat>
          <c:val>
            <c:numRef>
              <c:f>'Old Sheet'!$P$74:$Y$74</c:f>
              <c:numCache>
                <c:formatCode>0%</c:formatCode>
                <c:ptCount val="10"/>
              </c:numCache>
            </c:numRef>
          </c:val>
        </c:ser>
        <c:ser>
          <c:idx val="2"/>
          <c:order val="2"/>
          <c:tx>
            <c:strRef>
              <c:f>'Old Sheet'!$B$75</c:f>
              <c:strCache>
                <c:ptCount val="1"/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'Old Sheet'!$P$79:$Y$79</c:f>
            </c:multiLvlStrRef>
          </c:cat>
          <c:val>
            <c:numRef>
              <c:f>'Old Sheet'!$P$75:$Y$75</c:f>
              <c:numCache>
                <c:formatCode>0%</c:formatCode>
                <c:ptCount val="10"/>
              </c:numCache>
            </c:numRef>
          </c:val>
        </c:ser>
        <c:ser>
          <c:idx val="3"/>
          <c:order val="3"/>
          <c:tx>
            <c:strRef>
              <c:f>'Old Sheet'!$B$76</c:f>
              <c:strCache>
                <c:ptCount val="1"/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'Old Sheet'!$P$79:$Y$79</c:f>
            </c:multiLvlStrRef>
          </c:cat>
          <c:val>
            <c:numRef>
              <c:f>'Old Sheet'!$P$76:$Y$76</c:f>
              <c:numCache>
                <c:formatCode>0%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583680"/>
        <c:axId val="80598144"/>
      </c:barChart>
      <c:catAx>
        <c:axId val="8058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Adoption Deliverables</a:t>
                </a:r>
              </a:p>
            </c:rich>
          </c:tx>
          <c:layout>
            <c:manualLayout>
              <c:xMode val="edge"/>
              <c:yMode val="edge"/>
              <c:x val="0.33917392856013484"/>
              <c:y val="0.931067104800876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598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5981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Progress</a:t>
                </a:r>
              </a:p>
            </c:rich>
          </c:tx>
          <c:layout>
            <c:manualLayout>
              <c:xMode val="edge"/>
              <c:yMode val="edge"/>
              <c:x val="1.2187332005186098E-2"/>
              <c:y val="0.306886229772469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583680"/>
        <c:crosses val="autoZero"/>
        <c:crossBetween val="between"/>
      </c:valAx>
      <c:spPr>
        <a:gradFill rotWithShape="0">
          <a:gsLst>
            <a:gs pos="0">
              <a:srgbClr val="808080"/>
            </a:gs>
            <a:gs pos="100000">
              <a:srgbClr val="808080">
                <a:gamma/>
                <a:tint val="28627"/>
                <a:invGamma/>
              </a:srgbClr>
            </a:gs>
          </a:gsLst>
          <a:lin ang="5400000" scaled="1"/>
        </a:gradFill>
        <a:ln w="38100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948026075053858"/>
          <c:y val="0.24929175191683794"/>
          <c:w val="0.14773159379174094"/>
          <c:h val="0.291784652902639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655" r="0.7500000000000065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3200"/>
              <a:t>MOSH FOG Nets with Bolts  Adoption Monitor</a:t>
            </a:r>
          </a:p>
        </c:rich>
      </c:tx>
      <c:layout>
        <c:manualLayout>
          <c:xMode val="edge"/>
          <c:yMode val="edge"/>
          <c:x val="0.34188575825612161"/>
          <c:y val="2.6946080558827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2693049715825E-2"/>
          <c:y val="9.5372993389990668E-2"/>
          <c:w val="0.6251420202045519"/>
          <c:h val="0.751652502360731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'N&amp;B'!$D$52</c:f>
              <c:strCache>
                <c:ptCount val="1"/>
                <c:pt idx="0">
                  <c:v>Percentage of Units with Documents Signed Off</c:v>
                </c:pt>
              </c:strCache>
            </c:strRef>
          </c:tx>
          <c:spPr>
            <a:solidFill>
              <a:srgbClr val="00CC00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'N&amp;B'!$R$52:$AA$52</c:f>
              <c:numCache>
                <c:formatCode>0%</c:formatCode>
                <c:ptCount val="10"/>
                <c:pt idx="0">
                  <c:v>0.97058823529411764</c:v>
                </c:pt>
                <c:pt idx="1">
                  <c:v>0.97058823529411764</c:v>
                </c:pt>
                <c:pt idx="2">
                  <c:v>0.97058823529411764</c:v>
                </c:pt>
                <c:pt idx="3">
                  <c:v>0.91176470588235292</c:v>
                </c:pt>
                <c:pt idx="4">
                  <c:v>0.88235294117647056</c:v>
                </c:pt>
                <c:pt idx="5">
                  <c:v>0.88235294117647056</c:v>
                </c:pt>
                <c:pt idx="6">
                  <c:v>0.94117647058823528</c:v>
                </c:pt>
                <c:pt idx="7">
                  <c:v>0.91176470588235292</c:v>
                </c:pt>
                <c:pt idx="8">
                  <c:v>0.82352941176470584</c:v>
                </c:pt>
                <c:pt idx="9">
                  <c:v>0.82352941176470584</c:v>
                </c:pt>
              </c:numCache>
            </c:numRef>
          </c:val>
        </c:ser>
        <c:ser>
          <c:idx val="1"/>
          <c:order val="1"/>
          <c:tx>
            <c:strRef>
              <c:f>'N&amp;B'!$D$53</c:f>
              <c:strCache>
                <c:ptCount val="1"/>
                <c:pt idx="0">
                  <c:v>Percentage of Units Completed not Signed Off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'N&amp;B'!$R$53:$AA$53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'N&amp;B'!$D$54</c:f>
              <c:strCache>
                <c:ptCount val="1"/>
                <c:pt idx="0">
                  <c:v>Percentage of Units with Work In Progress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'N&amp;B'!$R$54:$AA$54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8.8235294117647065E-2</c:v>
                </c:pt>
                <c:pt idx="4">
                  <c:v>0.11764705882352941</c:v>
                </c:pt>
                <c:pt idx="5">
                  <c:v>0.11764705882352941</c:v>
                </c:pt>
                <c:pt idx="6">
                  <c:v>5.8823529411764705E-2</c:v>
                </c:pt>
                <c:pt idx="7">
                  <c:v>8.8235294117647065E-2</c:v>
                </c:pt>
                <c:pt idx="8">
                  <c:v>0.17647058823529413</c:v>
                </c:pt>
                <c:pt idx="9">
                  <c:v>0.14705882352941177</c:v>
                </c:pt>
              </c:numCache>
            </c:numRef>
          </c:val>
        </c:ser>
        <c:ser>
          <c:idx val="3"/>
          <c:order val="3"/>
          <c:tx>
            <c:strRef>
              <c:f>'N&amp;B'!$D$55</c:f>
              <c:strCache>
                <c:ptCount val="1"/>
                <c:pt idx="0">
                  <c:v>Percentage of Units No Action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'[1]EE&amp;MS'!$R$79:$AA$79</c:f>
              <c:strCache>
                <c:ptCount val="10"/>
                <c:pt idx="0">
                  <c:v>LP Review</c:v>
                </c:pt>
                <c:pt idx="1">
                  <c:v>Implementation Plan</c:v>
                </c:pt>
                <c:pt idx="2">
                  <c:v>Procedure Amended</c:v>
                </c:pt>
                <c:pt idx="3">
                  <c:v>MM Interviews</c:v>
                </c:pt>
                <c:pt idx="4">
                  <c:v>LB Plan</c:v>
                </c:pt>
                <c:pt idx="5">
                  <c:v>BC Plan</c:v>
                </c:pt>
                <c:pt idx="6">
                  <c:v>Risk Assessment</c:v>
                </c:pt>
                <c:pt idx="7">
                  <c:v>Lesson Plans</c:v>
                </c:pt>
                <c:pt idx="8">
                  <c:v>Management Reviews</c:v>
                </c:pt>
                <c:pt idx="9">
                  <c:v>Roll Out Plan</c:v>
                </c:pt>
              </c:strCache>
            </c:strRef>
          </c:cat>
          <c:val>
            <c:numRef>
              <c:f>'N&amp;B'!$R$55:$AA$55</c:f>
              <c:numCache>
                <c:formatCode>0%</c:formatCode>
                <c:ptCount val="10"/>
                <c:pt idx="0">
                  <c:v>2.9411764705882359E-2</c:v>
                </c:pt>
                <c:pt idx="1">
                  <c:v>2.9411764705882359E-2</c:v>
                </c:pt>
                <c:pt idx="2">
                  <c:v>2.9411764705882359E-2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2.9411764705882359E-2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91252992"/>
        <c:axId val="91259264"/>
      </c:barChart>
      <c:catAx>
        <c:axId val="9125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 sz="2400"/>
                  <a:t>Adoption Deliverables</a:t>
                </a:r>
              </a:p>
            </c:rich>
          </c:tx>
          <c:layout>
            <c:manualLayout>
              <c:xMode val="edge"/>
              <c:yMode val="edge"/>
              <c:x val="0.33917391685339832"/>
              <c:y val="0.95179252852460805"/>
            </c:manualLayout>
          </c:layout>
          <c:overlay val="0"/>
          <c:spPr>
            <a:noFill/>
            <a:ln w="25400">
              <a:noFill/>
            </a:ln>
          </c:spPr>
        </c:title>
        <c:numFmt formatCode="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259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1259264"/>
        <c:scaling>
          <c:orientation val="minMax"/>
          <c:max val="1.0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Progress</a:t>
                </a:r>
              </a:p>
            </c:rich>
          </c:tx>
          <c:layout>
            <c:manualLayout>
              <c:xMode val="edge"/>
              <c:yMode val="edge"/>
              <c:x val="1.2187332005186098E-2"/>
              <c:y val="0.3068862297724779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252992"/>
        <c:crosses val="autoZero"/>
        <c:crossBetween val="between"/>
      </c:valAx>
      <c:spPr>
        <a:gradFill rotWithShape="0">
          <a:gsLst>
            <a:gs pos="0">
              <a:srgbClr val="808080"/>
            </a:gs>
            <a:gs pos="100000">
              <a:srgbClr val="808080">
                <a:gamma/>
                <a:tint val="28627"/>
                <a:invGamma/>
              </a:srgbClr>
            </a:gs>
          </a:gsLst>
          <a:lin ang="5400000" scaled="1"/>
        </a:gradFill>
        <a:ln w="38100">
          <a:solidFill>
            <a:srgbClr val="969696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455182370884084"/>
          <c:y val="9.9181310945403348E-2"/>
          <c:w val="0.28696910898856248"/>
          <c:h val="0.741484347569136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243" r="0.7500000000000124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76</xdr:row>
      <xdr:rowOff>180975</xdr:rowOff>
    </xdr:from>
    <xdr:to>
      <xdr:col>27</xdr:col>
      <xdr:colOff>504825</xdr:colOff>
      <xdr:row>105</xdr:row>
      <xdr:rowOff>152400</xdr:rowOff>
    </xdr:to>
    <xdr:graphicFrame macro="">
      <xdr:nvGraphicFramePr>
        <xdr:cNvPr id="108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55</xdr:row>
      <xdr:rowOff>180975</xdr:rowOff>
    </xdr:from>
    <xdr:to>
      <xdr:col>30</xdr:col>
      <xdr:colOff>504825</xdr:colOff>
      <xdr:row>106</xdr:row>
      <xdr:rowOff>127000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cuments/Documents/1%20MOSH/Adoption/COPA/COPA%20Documents/Adoption%20Monitor%20Chart%20EEMS%2020%20November%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&amp;MS"/>
      <sheetName val="Nets with Bolts"/>
      <sheetName val="TARP"/>
    </sheetNames>
    <sheetDataSet>
      <sheetData sheetId="0">
        <row r="73">
          <cell r="D73" t="str">
            <v>Percentage of Units with Documents Signed Off</v>
          </cell>
        </row>
        <row r="79">
          <cell r="R79" t="str">
            <v>LP Review</v>
          </cell>
          <cell r="S79" t="str">
            <v>Implementation Plan</v>
          </cell>
          <cell r="T79" t="str">
            <v>Procedure Amended</v>
          </cell>
          <cell r="U79" t="str">
            <v>MM Interviews</v>
          </cell>
          <cell r="V79" t="str">
            <v>LB Plan</v>
          </cell>
          <cell r="W79" t="str">
            <v>BC Plan</v>
          </cell>
          <cell r="X79" t="str">
            <v>Risk Assessment</v>
          </cell>
          <cell r="Y79" t="str">
            <v>Lesson Plans</v>
          </cell>
          <cell r="Z79" t="str">
            <v>Management Reviews</v>
          </cell>
          <cell r="AA79" t="str">
            <v>Roll Out Plan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garner@xstrata.co.za" TargetMode="External"/><Relationship Id="rId13" Type="http://schemas.openxmlformats.org/officeDocument/2006/relationships/hyperlink" Target="mailto:Mathias.sithole@implats.co.za" TargetMode="External"/><Relationship Id="rId18" Type="http://schemas.openxmlformats.org/officeDocument/2006/relationships/hyperlink" Target="mailto:Kenny.makgakga@harmony.co.za" TargetMode="External"/><Relationship Id="rId3" Type="http://schemas.openxmlformats.org/officeDocument/2006/relationships/hyperlink" Target="mailto:kassiek@dwarsrivier.co.za" TargetMode="External"/><Relationship Id="rId21" Type="http://schemas.openxmlformats.org/officeDocument/2006/relationships/hyperlink" Target="mailto:Modise.motoma@harmony.co.za" TargetMode="External"/><Relationship Id="rId7" Type="http://schemas.openxmlformats.org/officeDocument/2006/relationships/hyperlink" Target="mailto:marius.vandermerwe@harmony.co.za" TargetMode="External"/><Relationship Id="rId12" Type="http://schemas.openxmlformats.org/officeDocument/2006/relationships/hyperlink" Target="mailto:ddavies@anglogoldashanti.com" TargetMode="External"/><Relationship Id="rId17" Type="http://schemas.openxmlformats.org/officeDocument/2006/relationships/hyperlink" Target="mailto:SisandaNompumza@harmony.co.za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cristopherm@brmo.co.za" TargetMode="External"/><Relationship Id="rId16" Type="http://schemas.openxmlformats.org/officeDocument/2006/relationships/hyperlink" Target="mailto:Pieter.Fourie@harmony.co.za" TargetMode="External"/><Relationship Id="rId20" Type="http://schemas.openxmlformats.org/officeDocument/2006/relationships/hyperlink" Target="mailto:christoh@Bafokengplatinum.co.za" TargetMode="External"/><Relationship Id="rId1" Type="http://schemas.openxmlformats.org/officeDocument/2006/relationships/hyperlink" Target="mailto:mprinsloo@xstrata.co.za" TargetMode="External"/><Relationship Id="rId6" Type="http://schemas.openxmlformats.org/officeDocument/2006/relationships/hyperlink" Target="mailto:fnaude@anglogoldashanti.com" TargetMode="External"/><Relationship Id="rId11" Type="http://schemas.openxmlformats.org/officeDocument/2006/relationships/hyperlink" Target="mailto:Warren.Freeman@harmony.co.za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mmadondo@anglogoldashanti.com" TargetMode="External"/><Relationship Id="rId15" Type="http://schemas.openxmlformats.org/officeDocument/2006/relationships/hyperlink" Target="mailto:Theo.Keyter@harmony.co.za" TargetMode="External"/><Relationship Id="rId23" Type="http://schemas.openxmlformats.org/officeDocument/2006/relationships/hyperlink" Target="mailto:Tienie.Landman@Harmony.co.za" TargetMode="External"/><Relationship Id="rId10" Type="http://schemas.openxmlformats.org/officeDocument/2006/relationships/hyperlink" Target="mailto:velaphi.waganda@harmony.co.za" TargetMode="External"/><Relationship Id="rId19" Type="http://schemas.openxmlformats.org/officeDocument/2006/relationships/hyperlink" Target="mailto:Eddie.landsberg@lonmin.com" TargetMode="External"/><Relationship Id="rId4" Type="http://schemas.openxmlformats.org/officeDocument/2006/relationships/hyperlink" Target="mailto:rusiano.tsoka@harmony.co.za" TargetMode="External"/><Relationship Id="rId9" Type="http://schemas.openxmlformats.org/officeDocument/2006/relationships/hyperlink" Target="mailto:crrademann@anglogoldashanti.com" TargetMode="External"/><Relationship Id="rId14" Type="http://schemas.openxmlformats.org/officeDocument/2006/relationships/hyperlink" Target="mailto:nelson.ndlala@implats.co.za" TargetMode="External"/><Relationship Id="rId22" Type="http://schemas.openxmlformats.org/officeDocument/2006/relationships/hyperlink" Target="mailto:Henry.barnard@goldfields.co.z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thias.sithole@implats.co.za" TargetMode="External"/><Relationship Id="rId13" Type="http://schemas.openxmlformats.org/officeDocument/2006/relationships/hyperlink" Target="mailto:christoh@Bafokengplatinum.co.za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fnaude@anglogoldashanti.com" TargetMode="External"/><Relationship Id="rId7" Type="http://schemas.openxmlformats.org/officeDocument/2006/relationships/hyperlink" Target="mailto:ddavies@anglogoldashanti.com" TargetMode="External"/><Relationship Id="rId12" Type="http://schemas.openxmlformats.org/officeDocument/2006/relationships/hyperlink" Target="mailto:Eddie.landsberg@lonmin.co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mmadondo@anglogoldashanti.com" TargetMode="External"/><Relationship Id="rId16" Type="http://schemas.openxmlformats.org/officeDocument/2006/relationships/hyperlink" Target="mailto:Jacobus.Nelson@harmony.co.za" TargetMode="External"/><Relationship Id="rId1" Type="http://schemas.openxmlformats.org/officeDocument/2006/relationships/hyperlink" Target="mailto:rusiano.tsoka@harmony.co.za" TargetMode="External"/><Relationship Id="rId6" Type="http://schemas.openxmlformats.org/officeDocument/2006/relationships/hyperlink" Target="mailto:Warren.Freeman@harmony.co.za" TargetMode="External"/><Relationship Id="rId11" Type="http://schemas.openxmlformats.org/officeDocument/2006/relationships/hyperlink" Target="mailto:Kenny.makgakga@harmony.co.za" TargetMode="External"/><Relationship Id="rId5" Type="http://schemas.openxmlformats.org/officeDocument/2006/relationships/hyperlink" Target="mailto:velaphi.waganda@harmony.co.za" TargetMode="External"/><Relationship Id="rId15" Type="http://schemas.openxmlformats.org/officeDocument/2006/relationships/hyperlink" Target="mailto:Tienie.Landman@Harmony.co.za" TargetMode="External"/><Relationship Id="rId10" Type="http://schemas.openxmlformats.org/officeDocument/2006/relationships/hyperlink" Target="mailto:Pieter.Fourie@harmony.co.za" TargetMode="External"/><Relationship Id="rId4" Type="http://schemas.openxmlformats.org/officeDocument/2006/relationships/hyperlink" Target="mailto:marius.vandermerwe@harmony.co.za" TargetMode="External"/><Relationship Id="rId9" Type="http://schemas.openxmlformats.org/officeDocument/2006/relationships/hyperlink" Target="mailto:nelson.ndlala@implats.co.za" TargetMode="External"/><Relationship Id="rId14" Type="http://schemas.openxmlformats.org/officeDocument/2006/relationships/hyperlink" Target="mailto:Henry.barnard@goldfields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DA157"/>
  <sheetViews>
    <sheetView showGridLines="0" view="pageBreakPreview" topLeftCell="AM7" zoomScale="70" zoomScaleNormal="75" zoomScaleSheetLayoutView="70" workbookViewId="0">
      <selection activeCell="A12" sqref="A12"/>
    </sheetView>
  </sheetViews>
  <sheetFormatPr defaultRowHeight="14.25" x14ac:dyDescent="0.2"/>
  <cols>
    <col min="1" max="1" width="2.28515625" style="22" customWidth="1"/>
    <col min="2" max="2" width="4.28515625" style="1" customWidth="1"/>
    <col min="3" max="3" width="22" style="39" customWidth="1"/>
    <col min="4" max="4" width="23.5703125" bestFit="1" customWidth="1"/>
    <col min="5" max="5" width="24.140625" bestFit="1" customWidth="1"/>
    <col min="6" max="6" width="28.85546875" customWidth="1"/>
    <col min="7" max="7" width="38" style="29" customWidth="1"/>
    <col min="8" max="8" width="28.140625" style="1" customWidth="1"/>
    <col min="9" max="15" width="8.140625" hidden="1" customWidth="1"/>
    <col min="16" max="27" width="4" customWidth="1"/>
    <col min="28" max="28" width="4" style="36" customWidth="1"/>
    <col min="29" max="38" width="4.85546875" customWidth="1"/>
    <col min="39" max="39" width="1" customWidth="1"/>
    <col min="40" max="49" width="4.85546875" customWidth="1"/>
    <col min="50" max="50" width="1.28515625" customWidth="1"/>
    <col min="51" max="60" width="4.85546875" customWidth="1"/>
    <col min="61" max="71" width="9.140625" customWidth="1"/>
    <col min="72" max="81" width="9.140625" style="1" customWidth="1"/>
    <col min="82" max="83" width="9.140625" style="31" customWidth="1"/>
    <col min="84" max="101" width="9.140625" customWidth="1"/>
    <col min="104" max="105" width="9.140625" customWidth="1"/>
  </cols>
  <sheetData>
    <row r="1" spans="1:83" ht="17.25" customHeight="1" thickBot="1" x14ac:dyDescent="0.25">
      <c r="B1" s="1">
        <v>0</v>
      </c>
    </row>
    <row r="2" spans="1:83" ht="36.75" customHeight="1" x14ac:dyDescent="0.2">
      <c r="B2" s="396" t="s">
        <v>166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8"/>
    </row>
    <row r="3" spans="1:83" ht="41.25" customHeight="1" thickBot="1" x14ac:dyDescent="0.25">
      <c r="B3" s="399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1"/>
    </row>
    <row r="4" spans="1:83" ht="67.5" hidden="1" customHeight="1" thickTop="1" thickBot="1" x14ac:dyDescent="0.25">
      <c r="B4" s="403"/>
      <c r="C4" s="404"/>
      <c r="D4" s="404"/>
      <c r="E4" s="405"/>
      <c r="F4" s="38"/>
      <c r="G4" s="49"/>
      <c r="H4" s="38"/>
      <c r="I4" s="403" t="s">
        <v>56</v>
      </c>
      <c r="J4" s="404"/>
      <c r="K4" s="404"/>
      <c r="L4" s="404"/>
      <c r="M4" s="404"/>
      <c r="N4" s="404"/>
      <c r="O4" s="404"/>
      <c r="P4" s="410" t="s">
        <v>0</v>
      </c>
      <c r="Q4" s="411"/>
      <c r="R4" s="412"/>
      <c r="S4" s="412"/>
      <c r="T4" s="412"/>
      <c r="U4" s="412"/>
      <c r="V4" s="412"/>
      <c r="W4" s="412"/>
      <c r="X4" s="412"/>
      <c r="Y4" s="412"/>
      <c r="Z4" s="412"/>
      <c r="AA4" s="413"/>
      <c r="AB4" s="47"/>
      <c r="AC4" s="402" t="s">
        <v>0</v>
      </c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2"/>
      <c r="AQ4" s="402"/>
      <c r="AR4" s="402"/>
      <c r="AS4" s="402"/>
      <c r="AT4" s="402"/>
      <c r="AU4" s="402"/>
      <c r="AV4" s="402"/>
      <c r="AW4" s="402"/>
      <c r="AX4" s="402"/>
      <c r="AY4" s="402"/>
      <c r="AZ4" s="402"/>
      <c r="BA4" s="402"/>
      <c r="BB4" s="402"/>
      <c r="BC4" s="402"/>
      <c r="BD4" s="402"/>
      <c r="BE4" s="402"/>
      <c r="BF4" s="402"/>
      <c r="BG4" s="402"/>
      <c r="BH4" s="402"/>
    </row>
    <row r="5" spans="1:83" s="2" customFormat="1" ht="120" customHeight="1" thickBot="1" x14ac:dyDescent="0.3">
      <c r="A5" s="32"/>
      <c r="B5" s="89" t="s">
        <v>1</v>
      </c>
      <c r="C5" s="90" t="s">
        <v>2</v>
      </c>
      <c r="D5" s="90" t="s">
        <v>22</v>
      </c>
      <c r="E5" s="90" t="s">
        <v>69</v>
      </c>
      <c r="F5" s="90" t="s">
        <v>68</v>
      </c>
      <c r="G5" s="91" t="s">
        <v>70</v>
      </c>
      <c r="H5" s="92" t="s">
        <v>71</v>
      </c>
      <c r="I5" s="93" t="s">
        <v>52</v>
      </c>
      <c r="J5" s="85" t="s">
        <v>59</v>
      </c>
      <c r="K5" s="85" t="s">
        <v>53</v>
      </c>
      <c r="L5" s="85" t="s">
        <v>67</v>
      </c>
      <c r="M5" s="85" t="s">
        <v>60</v>
      </c>
      <c r="N5" s="85" t="s">
        <v>54</v>
      </c>
      <c r="O5" s="86" t="s">
        <v>55</v>
      </c>
      <c r="P5" s="83" t="s">
        <v>3</v>
      </c>
      <c r="Q5" s="83" t="s">
        <v>117</v>
      </c>
      <c r="R5" s="84" t="s">
        <v>4</v>
      </c>
      <c r="S5" s="85" t="s">
        <v>5</v>
      </c>
      <c r="T5" s="85" t="s">
        <v>6</v>
      </c>
      <c r="U5" s="85" t="s">
        <v>7</v>
      </c>
      <c r="V5" s="85" t="s">
        <v>8</v>
      </c>
      <c r="W5" s="85" t="s">
        <v>19</v>
      </c>
      <c r="X5" s="85" t="s">
        <v>9</v>
      </c>
      <c r="Y5" s="86" t="s">
        <v>10</v>
      </c>
      <c r="Z5" s="87" t="s">
        <v>11</v>
      </c>
      <c r="AA5" s="88" t="s">
        <v>12</v>
      </c>
      <c r="AB5" s="88" t="s">
        <v>119</v>
      </c>
      <c r="AC5" s="407" t="s">
        <v>44</v>
      </c>
      <c r="AD5" s="407"/>
      <c r="AE5" s="408"/>
      <c r="AF5" s="408"/>
      <c r="AG5" s="408"/>
      <c r="AH5" s="408"/>
      <c r="AI5" s="408"/>
      <c r="AJ5" s="408"/>
      <c r="AK5" s="408"/>
      <c r="AL5" s="409"/>
      <c r="AM5" s="14"/>
      <c r="AN5" s="406" t="s">
        <v>23</v>
      </c>
      <c r="AO5" s="407"/>
      <c r="AP5" s="408"/>
      <c r="AQ5" s="408"/>
      <c r="AR5" s="408"/>
      <c r="AS5" s="408"/>
      <c r="AT5" s="408"/>
      <c r="AU5" s="408"/>
      <c r="AV5" s="408"/>
      <c r="AW5" s="409"/>
      <c r="AX5" s="14"/>
      <c r="AY5" s="406" t="s">
        <v>45</v>
      </c>
      <c r="AZ5" s="407"/>
      <c r="BA5" s="408"/>
      <c r="BB5" s="408"/>
      <c r="BC5" s="408"/>
      <c r="BD5" s="408"/>
      <c r="BE5" s="408"/>
      <c r="BF5" s="408"/>
      <c r="BG5" s="408"/>
      <c r="BH5" s="409"/>
      <c r="BT5" s="383" t="s">
        <v>121</v>
      </c>
      <c r="BU5" s="384"/>
      <c r="BV5" s="384"/>
      <c r="BW5" s="384"/>
      <c r="BX5" s="384"/>
      <c r="BY5" s="384"/>
      <c r="BZ5" s="384"/>
      <c r="CA5" s="384"/>
      <c r="CB5" s="384"/>
      <c r="CC5" s="384"/>
      <c r="CD5" s="384"/>
      <c r="CE5" s="385"/>
    </row>
    <row r="6" spans="1:83" s="39" customFormat="1" ht="21.75" customHeight="1" x14ac:dyDescent="0.2">
      <c r="A6" s="51" t="s">
        <v>125</v>
      </c>
      <c r="B6" s="94">
        <v>1</v>
      </c>
      <c r="C6" s="95" t="s">
        <v>127</v>
      </c>
      <c r="D6" s="95" t="s">
        <v>30</v>
      </c>
      <c r="E6" s="95"/>
      <c r="F6" s="95" t="s">
        <v>128</v>
      </c>
      <c r="G6" s="96" t="s">
        <v>129</v>
      </c>
      <c r="H6" s="97">
        <v>829271018</v>
      </c>
      <c r="I6" s="98"/>
      <c r="J6" s="98"/>
      <c r="K6" s="98"/>
      <c r="L6" s="98"/>
      <c r="M6" s="98"/>
      <c r="N6" s="98"/>
      <c r="O6" s="99"/>
      <c r="P6" s="100" t="s">
        <v>13</v>
      </c>
      <c r="Q6" s="101"/>
      <c r="R6" s="101"/>
      <c r="S6" s="101"/>
      <c r="T6" s="102"/>
      <c r="U6" s="102"/>
      <c r="V6" s="102"/>
      <c r="W6" s="102"/>
      <c r="X6" s="102"/>
      <c r="Y6" s="103"/>
      <c r="Z6" s="104"/>
      <c r="AA6" s="105"/>
      <c r="AB6" s="106"/>
      <c r="AC6" s="53">
        <f t="shared" ref="AC6:AC41" si="0">IF(P6="S",1,0)</f>
        <v>1</v>
      </c>
      <c r="AD6" s="54">
        <f t="shared" ref="AD6:AD41" si="1">IF(Q6="S",1,0)</f>
        <v>0</v>
      </c>
      <c r="AE6" s="55">
        <f t="shared" ref="AE6:AE41" si="2">IF(R6="S",1,0)</f>
        <v>0</v>
      </c>
      <c r="AF6" s="55">
        <f t="shared" ref="AF6:AF41" si="3">IF(S6="S",1,0)</f>
        <v>0</v>
      </c>
      <c r="AG6" s="55">
        <f t="shared" ref="AG6:AG41" si="4">IF(T6="S",1,0)</f>
        <v>0</v>
      </c>
      <c r="AH6" s="55">
        <f t="shared" ref="AH6:AH41" si="5">IF(U6="S",1,0)</f>
        <v>0</v>
      </c>
      <c r="AI6" s="55">
        <f t="shared" ref="AI6:AI41" si="6">IF(V6="S",1,0)</f>
        <v>0</v>
      </c>
      <c r="AJ6" s="55">
        <f t="shared" ref="AJ6:AJ41" si="7">IF(W6="S",1,0)</f>
        <v>0</v>
      </c>
      <c r="AK6" s="55">
        <f t="shared" ref="AK6:AK41" si="8">IF(X6="S",1,0)</f>
        <v>0</v>
      </c>
      <c r="AL6" s="56">
        <f t="shared" ref="AL6:AL41" si="9">IF(Y6="S",1,0)</f>
        <v>0</v>
      </c>
      <c r="AN6" s="54">
        <f t="shared" ref="AN6:AN41" si="10">IF(P6="C",1,0)</f>
        <v>0</v>
      </c>
      <c r="AO6" s="54">
        <f t="shared" ref="AO6:AO41" si="11">IF(Q6="C",1,0)</f>
        <v>0</v>
      </c>
      <c r="AP6" s="55">
        <f t="shared" ref="AP6:AP41" si="12">IF(R6="C",1,0)</f>
        <v>0</v>
      </c>
      <c r="AQ6" s="55">
        <f t="shared" ref="AQ6:AQ41" si="13">IF(S6="C",1,0)</f>
        <v>0</v>
      </c>
      <c r="AR6" s="55">
        <f t="shared" ref="AR6:AR41" si="14">IF(T6="C",1,0)</f>
        <v>0</v>
      </c>
      <c r="AS6" s="55">
        <f t="shared" ref="AS6:AS41" si="15">IF(U6="C",1,0)</f>
        <v>0</v>
      </c>
      <c r="AT6" s="55">
        <f t="shared" ref="AT6:AT41" si="16">IF(V6="C",1,0)</f>
        <v>0</v>
      </c>
      <c r="AU6" s="55">
        <f t="shared" ref="AU6:AU41" si="17">IF(W6="C",1,0)</f>
        <v>0</v>
      </c>
      <c r="AV6" s="55">
        <f t="shared" ref="AV6:AV41" si="18">IF(X6="C",1,0)</f>
        <v>0</v>
      </c>
      <c r="AW6" s="56">
        <f t="shared" ref="AW6:AW41" si="19">IF(Y6="C",1,0)</f>
        <v>0</v>
      </c>
      <c r="AY6" s="54">
        <f t="shared" ref="AY6:AY41" si="20">IF(P6="I",1,0)</f>
        <v>0</v>
      </c>
      <c r="AZ6" s="54">
        <f t="shared" ref="AZ6:AZ41" si="21">IF(Q6="I",1,0)</f>
        <v>0</v>
      </c>
      <c r="BA6" s="55">
        <f t="shared" ref="BA6:BA41" si="22">IF(R6="I",1,0)</f>
        <v>0</v>
      </c>
      <c r="BB6" s="55">
        <f t="shared" ref="BB6:BB41" si="23">IF(S6="I",1,0)</f>
        <v>0</v>
      </c>
      <c r="BC6" s="55">
        <f t="shared" ref="BC6:BC41" si="24">IF(T6="I",1,0)</f>
        <v>0</v>
      </c>
      <c r="BD6" s="55">
        <f t="shared" ref="BD6:BD41" si="25">IF(U6="I",1,0)</f>
        <v>0</v>
      </c>
      <c r="BE6" s="55">
        <f t="shared" ref="BE6:BE41" si="26">IF(V6="I",1,0)</f>
        <v>0</v>
      </c>
      <c r="BF6" s="55">
        <f t="shared" ref="BF6:BF41" si="27">IF(W6="I",1,0)</f>
        <v>0</v>
      </c>
      <c r="BG6" s="55">
        <f t="shared" ref="BG6:BG41" si="28">IF(X6="I",1,0)</f>
        <v>0</v>
      </c>
      <c r="BH6" s="56">
        <f t="shared" ref="BH6:BH41" si="29">IF(Y6="I",1,0)</f>
        <v>0</v>
      </c>
      <c r="BT6" s="52">
        <f t="shared" ref="BT6:BT36" si="30">IF(P6="S",1," ")</f>
        <v>1</v>
      </c>
      <c r="BU6" s="52" t="str">
        <f t="shared" ref="BU6:BU36" si="31">IF(Q6="S",1," ")</f>
        <v xml:space="preserve"> </v>
      </c>
      <c r="BV6" s="52" t="str">
        <f t="shared" ref="BV6:BV36" si="32">IF(R6="S",1," ")</f>
        <v xml:space="preserve"> </v>
      </c>
      <c r="BW6" s="52" t="str">
        <f t="shared" ref="BW6:BW36" si="33">IF(S6="S",1," ")</f>
        <v xml:space="preserve"> </v>
      </c>
      <c r="BX6" s="52" t="str">
        <f t="shared" ref="BX6:BX36" si="34">IF(T6="S",1," ")</f>
        <v xml:space="preserve"> </v>
      </c>
      <c r="BY6" s="52" t="str">
        <f t="shared" ref="BY6:BY36" si="35">IF(U6="S",1," ")</f>
        <v xml:space="preserve"> </v>
      </c>
      <c r="BZ6" s="52" t="str">
        <f t="shared" ref="BZ6:BZ36" si="36">IF(V6="S",1," ")</f>
        <v xml:space="preserve"> </v>
      </c>
      <c r="CA6" s="52" t="str">
        <f t="shared" ref="CA6:CA36" si="37">IF(W6="S",1," ")</f>
        <v xml:space="preserve"> </v>
      </c>
      <c r="CB6" s="52" t="str">
        <f t="shared" ref="CB6:CB36" si="38">IF(X6="S",1," ")</f>
        <v xml:space="preserve"> </v>
      </c>
      <c r="CC6" s="57" t="e">
        <f t="shared" ref="CC6:CC36" si="39">AA6/Z6</f>
        <v>#DIV/0!</v>
      </c>
      <c r="CD6" s="58">
        <f t="shared" ref="CD6:CD36" si="40">(SUM(BT6:CB6))/10</f>
        <v>0.1</v>
      </c>
      <c r="CE6" s="58" t="e">
        <f t="shared" ref="CE6:CE36" si="41">(IF((AA6/Z6)&lt;1.00001,(AA6/Z6)," "))/10</f>
        <v>#DIV/0!</v>
      </c>
    </row>
    <row r="7" spans="1:83" s="39" customFormat="1" ht="21.75" customHeight="1" x14ac:dyDescent="0.2">
      <c r="A7" s="51" t="s">
        <v>124</v>
      </c>
      <c r="B7" s="94">
        <v>2</v>
      </c>
      <c r="C7" s="107" t="s">
        <v>130</v>
      </c>
      <c r="D7" s="107" t="s">
        <v>131</v>
      </c>
      <c r="E7" s="107"/>
      <c r="F7" s="108" t="s">
        <v>132</v>
      </c>
      <c r="G7" s="109" t="s">
        <v>133</v>
      </c>
      <c r="H7" s="110">
        <v>187006279</v>
      </c>
      <c r="I7" s="111"/>
      <c r="J7" s="111"/>
      <c r="K7" s="111"/>
      <c r="L7" s="111"/>
      <c r="M7" s="111"/>
      <c r="N7" s="111"/>
      <c r="O7" s="112"/>
      <c r="P7" s="113" t="s">
        <v>13</v>
      </c>
      <c r="Q7" s="78"/>
      <c r="R7" s="139"/>
      <c r="S7" s="139"/>
      <c r="T7" s="139"/>
      <c r="U7" s="139"/>
      <c r="V7" s="139"/>
      <c r="W7" s="139"/>
      <c r="X7" s="139"/>
      <c r="Y7" s="294"/>
      <c r="Z7" s="94"/>
      <c r="AA7" s="115"/>
      <c r="AB7" s="116"/>
      <c r="AC7" s="53">
        <f t="shared" si="0"/>
        <v>1</v>
      </c>
      <c r="AD7" s="54">
        <f t="shared" si="1"/>
        <v>0</v>
      </c>
      <c r="AE7" s="55">
        <f t="shared" si="2"/>
        <v>0</v>
      </c>
      <c r="AF7" s="55">
        <f t="shared" si="3"/>
        <v>0</v>
      </c>
      <c r="AG7" s="55">
        <f t="shared" si="4"/>
        <v>0</v>
      </c>
      <c r="AH7" s="55">
        <f t="shared" si="5"/>
        <v>0</v>
      </c>
      <c r="AI7" s="55">
        <f t="shared" si="6"/>
        <v>0</v>
      </c>
      <c r="AJ7" s="55">
        <f t="shared" si="7"/>
        <v>0</v>
      </c>
      <c r="AK7" s="55">
        <f t="shared" si="8"/>
        <v>0</v>
      </c>
      <c r="AL7" s="56">
        <f t="shared" si="9"/>
        <v>0</v>
      </c>
      <c r="AN7" s="54">
        <f t="shared" si="10"/>
        <v>0</v>
      </c>
      <c r="AO7" s="54">
        <f t="shared" si="11"/>
        <v>0</v>
      </c>
      <c r="AP7" s="55">
        <f t="shared" si="12"/>
        <v>0</v>
      </c>
      <c r="AQ7" s="55">
        <f t="shared" si="13"/>
        <v>0</v>
      </c>
      <c r="AR7" s="55">
        <f t="shared" si="14"/>
        <v>0</v>
      </c>
      <c r="AS7" s="55">
        <f t="shared" si="15"/>
        <v>0</v>
      </c>
      <c r="AT7" s="55">
        <f t="shared" si="16"/>
        <v>0</v>
      </c>
      <c r="AU7" s="55">
        <f t="shared" si="17"/>
        <v>0</v>
      </c>
      <c r="AV7" s="55">
        <f t="shared" si="18"/>
        <v>0</v>
      </c>
      <c r="AW7" s="56">
        <f t="shared" si="19"/>
        <v>0</v>
      </c>
      <c r="AY7" s="54">
        <f t="shared" si="20"/>
        <v>0</v>
      </c>
      <c r="AZ7" s="54">
        <f t="shared" si="21"/>
        <v>0</v>
      </c>
      <c r="BA7" s="55">
        <f t="shared" si="22"/>
        <v>0</v>
      </c>
      <c r="BB7" s="55">
        <f t="shared" si="23"/>
        <v>0</v>
      </c>
      <c r="BC7" s="55">
        <f t="shared" si="24"/>
        <v>0</v>
      </c>
      <c r="BD7" s="55">
        <f t="shared" si="25"/>
        <v>0</v>
      </c>
      <c r="BE7" s="55">
        <f t="shared" si="26"/>
        <v>0</v>
      </c>
      <c r="BF7" s="55">
        <f t="shared" si="27"/>
        <v>0</v>
      </c>
      <c r="BG7" s="55">
        <f t="shared" si="28"/>
        <v>0</v>
      </c>
      <c r="BH7" s="56">
        <f t="shared" si="29"/>
        <v>0</v>
      </c>
      <c r="BT7" s="59">
        <f t="shared" si="30"/>
        <v>1</v>
      </c>
      <c r="BU7" s="59" t="str">
        <f t="shared" si="31"/>
        <v xml:space="preserve"> </v>
      </c>
      <c r="BV7" s="59" t="str">
        <f t="shared" si="32"/>
        <v xml:space="preserve"> </v>
      </c>
      <c r="BW7" s="59" t="str">
        <f t="shared" si="33"/>
        <v xml:space="preserve"> </v>
      </c>
      <c r="BX7" s="59" t="str">
        <f t="shared" si="34"/>
        <v xml:space="preserve"> </v>
      </c>
      <c r="BY7" s="59" t="str">
        <f t="shared" si="35"/>
        <v xml:space="preserve"> </v>
      </c>
      <c r="BZ7" s="59" t="str">
        <f t="shared" si="36"/>
        <v xml:space="preserve"> </v>
      </c>
      <c r="CA7" s="59" t="str">
        <f t="shared" si="37"/>
        <v xml:space="preserve"> </v>
      </c>
      <c r="CB7" s="59" t="str">
        <f t="shared" si="38"/>
        <v xml:space="preserve"> </v>
      </c>
      <c r="CC7" s="60" t="e">
        <f t="shared" si="39"/>
        <v>#DIV/0!</v>
      </c>
      <c r="CD7" s="61">
        <f t="shared" si="40"/>
        <v>0.1</v>
      </c>
      <c r="CE7" s="61" t="e">
        <f t="shared" si="41"/>
        <v>#DIV/0!</v>
      </c>
    </row>
    <row r="8" spans="1:83" s="39" customFormat="1" ht="21.75" customHeight="1" x14ac:dyDescent="0.2">
      <c r="A8" s="51" t="s">
        <v>124</v>
      </c>
      <c r="B8" s="94">
        <v>3</v>
      </c>
      <c r="C8" s="107" t="s">
        <v>134</v>
      </c>
      <c r="D8" s="107" t="s">
        <v>131</v>
      </c>
      <c r="E8" s="107" t="s">
        <v>135</v>
      </c>
      <c r="F8" s="107"/>
      <c r="G8" s="117" t="s">
        <v>136</v>
      </c>
      <c r="H8" s="118">
        <v>713635097</v>
      </c>
      <c r="I8" s="111"/>
      <c r="J8" s="111"/>
      <c r="K8" s="111"/>
      <c r="L8" s="111"/>
      <c r="M8" s="111"/>
      <c r="N8" s="111"/>
      <c r="O8" s="112"/>
      <c r="P8" s="113" t="s">
        <v>13</v>
      </c>
      <c r="Q8" s="119" t="s">
        <v>58</v>
      </c>
      <c r="R8" s="119" t="s">
        <v>58</v>
      </c>
      <c r="S8" s="78"/>
      <c r="T8" s="78"/>
      <c r="U8" s="78"/>
      <c r="V8" s="78"/>
      <c r="W8" s="78"/>
      <c r="X8" s="78"/>
      <c r="Y8" s="114"/>
      <c r="Z8" s="94"/>
      <c r="AA8" s="115"/>
      <c r="AB8" s="106"/>
      <c r="AC8" s="53">
        <f t="shared" si="0"/>
        <v>1</v>
      </c>
      <c r="AD8" s="54">
        <f t="shared" si="1"/>
        <v>0</v>
      </c>
      <c r="AE8" s="55">
        <f t="shared" si="2"/>
        <v>0</v>
      </c>
      <c r="AF8" s="55">
        <f t="shared" si="3"/>
        <v>0</v>
      </c>
      <c r="AG8" s="55">
        <f t="shared" si="4"/>
        <v>0</v>
      </c>
      <c r="AH8" s="55">
        <f t="shared" si="5"/>
        <v>0</v>
      </c>
      <c r="AI8" s="55">
        <f t="shared" si="6"/>
        <v>0</v>
      </c>
      <c r="AJ8" s="55">
        <f t="shared" si="7"/>
        <v>0</v>
      </c>
      <c r="AK8" s="55">
        <f t="shared" si="8"/>
        <v>0</v>
      </c>
      <c r="AL8" s="56">
        <f t="shared" si="9"/>
        <v>0</v>
      </c>
      <c r="AN8" s="54">
        <f t="shared" si="10"/>
        <v>0</v>
      </c>
      <c r="AO8" s="54">
        <f t="shared" si="11"/>
        <v>0</v>
      </c>
      <c r="AP8" s="55">
        <f t="shared" si="12"/>
        <v>0</v>
      </c>
      <c r="AQ8" s="55">
        <f t="shared" si="13"/>
        <v>0</v>
      </c>
      <c r="AR8" s="55">
        <f t="shared" si="14"/>
        <v>0</v>
      </c>
      <c r="AS8" s="55">
        <f t="shared" si="15"/>
        <v>0</v>
      </c>
      <c r="AT8" s="55">
        <f t="shared" si="16"/>
        <v>0</v>
      </c>
      <c r="AU8" s="55">
        <f t="shared" si="17"/>
        <v>0</v>
      </c>
      <c r="AV8" s="55">
        <f t="shared" si="18"/>
        <v>0</v>
      </c>
      <c r="AW8" s="56">
        <f t="shared" si="19"/>
        <v>0</v>
      </c>
      <c r="AY8" s="54">
        <f t="shared" si="20"/>
        <v>0</v>
      </c>
      <c r="AZ8" s="54">
        <f t="shared" si="21"/>
        <v>0</v>
      </c>
      <c r="BA8" s="55">
        <f t="shared" si="22"/>
        <v>0</v>
      </c>
      <c r="BB8" s="55">
        <f t="shared" si="23"/>
        <v>0</v>
      </c>
      <c r="BC8" s="55">
        <f t="shared" si="24"/>
        <v>0</v>
      </c>
      <c r="BD8" s="55">
        <f t="shared" si="25"/>
        <v>0</v>
      </c>
      <c r="BE8" s="55">
        <f t="shared" si="26"/>
        <v>0</v>
      </c>
      <c r="BF8" s="55">
        <f t="shared" si="27"/>
        <v>0</v>
      </c>
      <c r="BG8" s="55">
        <f t="shared" si="28"/>
        <v>0</v>
      </c>
      <c r="BH8" s="56">
        <f t="shared" si="29"/>
        <v>0</v>
      </c>
      <c r="BT8" s="59">
        <f t="shared" si="30"/>
        <v>1</v>
      </c>
      <c r="BU8" s="59" t="str">
        <f t="shared" si="31"/>
        <v xml:space="preserve"> </v>
      </c>
      <c r="BV8" s="59" t="str">
        <f t="shared" si="32"/>
        <v xml:space="preserve"> </v>
      </c>
      <c r="BW8" s="59" t="str">
        <f t="shared" si="33"/>
        <v xml:space="preserve"> </v>
      </c>
      <c r="BX8" s="59" t="str">
        <f t="shared" si="34"/>
        <v xml:space="preserve"> </v>
      </c>
      <c r="BY8" s="59" t="str">
        <f t="shared" si="35"/>
        <v xml:space="preserve"> </v>
      </c>
      <c r="BZ8" s="59" t="str">
        <f t="shared" si="36"/>
        <v xml:space="preserve"> </v>
      </c>
      <c r="CA8" s="59" t="str">
        <f t="shared" si="37"/>
        <v xml:space="preserve"> </v>
      </c>
      <c r="CB8" s="59" t="str">
        <f t="shared" si="38"/>
        <v xml:space="preserve"> </v>
      </c>
      <c r="CC8" s="60" t="e">
        <f t="shared" si="39"/>
        <v>#DIV/0!</v>
      </c>
      <c r="CD8" s="61">
        <f t="shared" si="40"/>
        <v>0.1</v>
      </c>
      <c r="CE8" s="61" t="e">
        <f t="shared" si="41"/>
        <v>#DIV/0!</v>
      </c>
    </row>
    <row r="9" spans="1:83" s="39" customFormat="1" ht="21.75" customHeight="1" x14ac:dyDescent="0.2">
      <c r="A9" s="51" t="s">
        <v>124</v>
      </c>
      <c r="B9" s="94">
        <v>4</v>
      </c>
      <c r="C9" s="107" t="s">
        <v>137</v>
      </c>
      <c r="D9" s="107" t="s">
        <v>30</v>
      </c>
      <c r="E9" s="120"/>
      <c r="F9" s="107" t="s">
        <v>138</v>
      </c>
      <c r="G9" s="117" t="s">
        <v>139</v>
      </c>
      <c r="H9" s="111" t="s">
        <v>140</v>
      </c>
      <c r="I9" s="111"/>
      <c r="J9" s="111"/>
      <c r="K9" s="111"/>
      <c r="L9" s="111"/>
      <c r="M9" s="111"/>
      <c r="N9" s="111"/>
      <c r="O9" s="112"/>
      <c r="P9" s="113" t="s">
        <v>13</v>
      </c>
      <c r="Q9" s="78"/>
      <c r="R9" s="78"/>
      <c r="S9" s="126"/>
      <c r="T9" s="126"/>
      <c r="U9" s="119"/>
      <c r="V9" s="78"/>
      <c r="W9" s="78"/>
      <c r="X9" s="78"/>
      <c r="Y9" s="121"/>
      <c r="Z9" s="94"/>
      <c r="AA9" s="115"/>
      <c r="AB9" s="122"/>
      <c r="AC9" s="53">
        <f t="shared" si="0"/>
        <v>1</v>
      </c>
      <c r="AD9" s="54">
        <f t="shared" si="1"/>
        <v>0</v>
      </c>
      <c r="AE9" s="55">
        <f t="shared" si="2"/>
        <v>0</v>
      </c>
      <c r="AF9" s="55">
        <f t="shared" si="3"/>
        <v>0</v>
      </c>
      <c r="AG9" s="55">
        <f t="shared" si="4"/>
        <v>0</v>
      </c>
      <c r="AH9" s="55">
        <f t="shared" si="5"/>
        <v>0</v>
      </c>
      <c r="AI9" s="55">
        <f t="shared" si="6"/>
        <v>0</v>
      </c>
      <c r="AJ9" s="55">
        <f t="shared" si="7"/>
        <v>0</v>
      </c>
      <c r="AK9" s="55">
        <f t="shared" si="8"/>
        <v>0</v>
      </c>
      <c r="AL9" s="56">
        <f t="shared" si="9"/>
        <v>0</v>
      </c>
      <c r="AN9" s="54">
        <f t="shared" si="10"/>
        <v>0</v>
      </c>
      <c r="AO9" s="54">
        <f t="shared" si="11"/>
        <v>0</v>
      </c>
      <c r="AP9" s="55">
        <f t="shared" si="12"/>
        <v>0</v>
      </c>
      <c r="AQ9" s="55">
        <f t="shared" si="13"/>
        <v>0</v>
      </c>
      <c r="AR9" s="55">
        <f t="shared" si="14"/>
        <v>0</v>
      </c>
      <c r="AS9" s="55">
        <f t="shared" si="15"/>
        <v>0</v>
      </c>
      <c r="AT9" s="55">
        <f t="shared" si="16"/>
        <v>0</v>
      </c>
      <c r="AU9" s="55">
        <f t="shared" si="17"/>
        <v>0</v>
      </c>
      <c r="AV9" s="55">
        <f t="shared" si="18"/>
        <v>0</v>
      </c>
      <c r="AW9" s="56">
        <f t="shared" si="19"/>
        <v>0</v>
      </c>
      <c r="AY9" s="54">
        <f t="shared" si="20"/>
        <v>0</v>
      </c>
      <c r="AZ9" s="54">
        <f t="shared" si="21"/>
        <v>0</v>
      </c>
      <c r="BA9" s="55">
        <f t="shared" si="22"/>
        <v>0</v>
      </c>
      <c r="BB9" s="55">
        <f t="shared" si="23"/>
        <v>0</v>
      </c>
      <c r="BC9" s="55">
        <f t="shared" si="24"/>
        <v>0</v>
      </c>
      <c r="BD9" s="55">
        <f t="shared" si="25"/>
        <v>0</v>
      </c>
      <c r="BE9" s="55">
        <f t="shared" si="26"/>
        <v>0</v>
      </c>
      <c r="BF9" s="55">
        <f t="shared" si="27"/>
        <v>0</v>
      </c>
      <c r="BG9" s="55">
        <f t="shared" si="28"/>
        <v>0</v>
      </c>
      <c r="BH9" s="56">
        <f t="shared" si="29"/>
        <v>0</v>
      </c>
      <c r="BT9" s="59">
        <f t="shared" si="30"/>
        <v>1</v>
      </c>
      <c r="BU9" s="59" t="str">
        <f t="shared" si="31"/>
        <v xml:space="preserve"> </v>
      </c>
      <c r="BV9" s="59" t="str">
        <f t="shared" si="32"/>
        <v xml:space="preserve"> </v>
      </c>
      <c r="BW9" s="59" t="str">
        <f t="shared" si="33"/>
        <v xml:space="preserve"> </v>
      </c>
      <c r="BX9" s="59" t="str">
        <f t="shared" si="34"/>
        <v xml:space="preserve"> </v>
      </c>
      <c r="BY9" s="59" t="str">
        <f t="shared" si="35"/>
        <v xml:space="preserve"> </v>
      </c>
      <c r="BZ9" s="59" t="str">
        <f t="shared" si="36"/>
        <v xml:space="preserve"> </v>
      </c>
      <c r="CA9" s="59" t="str">
        <f t="shared" si="37"/>
        <v xml:space="preserve"> </v>
      </c>
      <c r="CB9" s="59" t="str">
        <f t="shared" si="38"/>
        <v xml:space="preserve"> </v>
      </c>
      <c r="CC9" s="60" t="e">
        <f t="shared" si="39"/>
        <v>#DIV/0!</v>
      </c>
      <c r="CD9" s="61">
        <f t="shared" si="40"/>
        <v>0.1</v>
      </c>
      <c r="CE9" s="61" t="e">
        <f t="shared" si="41"/>
        <v>#DIV/0!</v>
      </c>
    </row>
    <row r="10" spans="1:83" s="39" customFormat="1" ht="21.75" customHeight="1" x14ac:dyDescent="0.2">
      <c r="A10" s="51" t="s">
        <v>125</v>
      </c>
      <c r="B10" s="94">
        <v>5</v>
      </c>
      <c r="C10" s="107" t="s">
        <v>141</v>
      </c>
      <c r="D10" s="107" t="s">
        <v>30</v>
      </c>
      <c r="E10" s="107" t="s">
        <v>175</v>
      </c>
      <c r="F10" s="107" t="s">
        <v>196</v>
      </c>
      <c r="G10" s="123" t="s">
        <v>198</v>
      </c>
      <c r="H10" s="111">
        <v>579167111</v>
      </c>
      <c r="I10" s="111"/>
      <c r="J10" s="111"/>
      <c r="K10" s="111"/>
      <c r="L10" s="111"/>
      <c r="M10" s="111"/>
      <c r="N10" s="111"/>
      <c r="O10" s="112"/>
      <c r="P10" s="113" t="s">
        <v>13</v>
      </c>
      <c r="Q10" s="78"/>
      <c r="R10" s="78"/>
      <c r="S10" s="78"/>
      <c r="T10" s="78"/>
      <c r="U10" s="78"/>
      <c r="V10" s="78"/>
      <c r="W10" s="78"/>
      <c r="X10" s="78"/>
      <c r="Y10" s="114"/>
      <c r="Z10" s="94"/>
      <c r="AA10" s="115"/>
      <c r="AB10" s="106"/>
      <c r="AC10" s="53">
        <f t="shared" si="0"/>
        <v>1</v>
      </c>
      <c r="AD10" s="54">
        <f t="shared" si="1"/>
        <v>0</v>
      </c>
      <c r="AE10" s="55">
        <f t="shared" si="2"/>
        <v>0</v>
      </c>
      <c r="AF10" s="55">
        <f t="shared" si="3"/>
        <v>0</v>
      </c>
      <c r="AG10" s="55">
        <f t="shared" si="4"/>
        <v>0</v>
      </c>
      <c r="AH10" s="55">
        <f t="shared" si="5"/>
        <v>0</v>
      </c>
      <c r="AI10" s="55">
        <f t="shared" si="6"/>
        <v>0</v>
      </c>
      <c r="AJ10" s="55">
        <f t="shared" si="7"/>
        <v>0</v>
      </c>
      <c r="AK10" s="55">
        <f t="shared" si="8"/>
        <v>0</v>
      </c>
      <c r="AL10" s="56">
        <f t="shared" si="9"/>
        <v>0</v>
      </c>
      <c r="AN10" s="54">
        <f t="shared" si="10"/>
        <v>0</v>
      </c>
      <c r="AO10" s="54">
        <f t="shared" si="11"/>
        <v>0</v>
      </c>
      <c r="AP10" s="55">
        <f t="shared" si="12"/>
        <v>0</v>
      </c>
      <c r="AQ10" s="55">
        <f t="shared" si="13"/>
        <v>0</v>
      </c>
      <c r="AR10" s="55">
        <f t="shared" si="14"/>
        <v>0</v>
      </c>
      <c r="AS10" s="55">
        <f t="shared" si="15"/>
        <v>0</v>
      </c>
      <c r="AT10" s="55">
        <f t="shared" si="16"/>
        <v>0</v>
      </c>
      <c r="AU10" s="55">
        <f t="shared" si="17"/>
        <v>0</v>
      </c>
      <c r="AV10" s="55">
        <f t="shared" si="18"/>
        <v>0</v>
      </c>
      <c r="AW10" s="56">
        <f t="shared" si="19"/>
        <v>0</v>
      </c>
      <c r="AY10" s="54">
        <f t="shared" si="20"/>
        <v>0</v>
      </c>
      <c r="AZ10" s="54">
        <f t="shared" si="21"/>
        <v>0</v>
      </c>
      <c r="BA10" s="55">
        <f t="shared" si="22"/>
        <v>0</v>
      </c>
      <c r="BB10" s="55">
        <f t="shared" si="23"/>
        <v>0</v>
      </c>
      <c r="BC10" s="55">
        <f t="shared" si="24"/>
        <v>0</v>
      </c>
      <c r="BD10" s="55">
        <f t="shared" si="25"/>
        <v>0</v>
      </c>
      <c r="BE10" s="55">
        <f t="shared" si="26"/>
        <v>0</v>
      </c>
      <c r="BF10" s="55">
        <f t="shared" si="27"/>
        <v>0</v>
      </c>
      <c r="BG10" s="55">
        <f t="shared" si="28"/>
        <v>0</v>
      </c>
      <c r="BH10" s="56">
        <f t="shared" si="29"/>
        <v>0</v>
      </c>
      <c r="BT10" s="59">
        <f t="shared" si="30"/>
        <v>1</v>
      </c>
      <c r="BU10" s="59" t="str">
        <f t="shared" si="31"/>
        <v xml:space="preserve"> </v>
      </c>
      <c r="BV10" s="59" t="str">
        <f t="shared" si="32"/>
        <v xml:space="preserve"> </v>
      </c>
      <c r="BW10" s="59" t="str">
        <f t="shared" si="33"/>
        <v xml:space="preserve"> </v>
      </c>
      <c r="BX10" s="59" t="str">
        <f t="shared" si="34"/>
        <v xml:space="preserve"> </v>
      </c>
      <c r="BY10" s="59" t="str">
        <f t="shared" si="35"/>
        <v xml:space="preserve"> </v>
      </c>
      <c r="BZ10" s="59" t="str">
        <f t="shared" si="36"/>
        <v xml:space="preserve"> </v>
      </c>
      <c r="CA10" s="59" t="str">
        <f t="shared" si="37"/>
        <v xml:space="preserve"> </v>
      </c>
      <c r="CB10" s="59" t="str">
        <f t="shared" si="38"/>
        <v xml:space="preserve"> </v>
      </c>
      <c r="CC10" s="60" t="e">
        <f t="shared" si="39"/>
        <v>#DIV/0!</v>
      </c>
      <c r="CD10" s="61">
        <f t="shared" si="40"/>
        <v>0.1</v>
      </c>
      <c r="CE10" s="61" t="e">
        <f t="shared" si="41"/>
        <v>#DIV/0!</v>
      </c>
    </row>
    <row r="11" spans="1:83" s="39" customFormat="1" ht="21.75" customHeight="1" x14ac:dyDescent="0.2">
      <c r="A11" s="51" t="s">
        <v>123</v>
      </c>
      <c r="B11" s="94">
        <v>6</v>
      </c>
      <c r="C11" s="107" t="s">
        <v>142</v>
      </c>
      <c r="D11" s="107" t="s">
        <v>143</v>
      </c>
      <c r="E11" s="107"/>
      <c r="F11" s="108" t="s">
        <v>144</v>
      </c>
      <c r="G11" s="117" t="s">
        <v>145</v>
      </c>
      <c r="H11" s="111">
        <v>829219441</v>
      </c>
      <c r="I11" s="111"/>
      <c r="J11" s="111"/>
      <c r="K11" s="111"/>
      <c r="L11" s="111"/>
      <c r="M11" s="111"/>
      <c r="N11" s="111"/>
      <c r="O11" s="112"/>
      <c r="P11" s="124" t="s">
        <v>58</v>
      </c>
      <c r="Q11" s="78"/>
      <c r="R11" s="78"/>
      <c r="S11" s="78"/>
      <c r="T11" s="78"/>
      <c r="U11" s="78"/>
      <c r="V11" s="78"/>
      <c r="W11" s="78"/>
      <c r="X11" s="78"/>
      <c r="Y11" s="114"/>
      <c r="Z11" s="94"/>
      <c r="AA11" s="115"/>
      <c r="AB11" s="122"/>
      <c r="AC11" s="53">
        <f t="shared" si="0"/>
        <v>0</v>
      </c>
      <c r="AD11" s="54">
        <f t="shared" si="1"/>
        <v>0</v>
      </c>
      <c r="AE11" s="55">
        <f t="shared" si="2"/>
        <v>0</v>
      </c>
      <c r="AF11" s="55">
        <f t="shared" si="3"/>
        <v>0</v>
      </c>
      <c r="AG11" s="55">
        <f t="shared" si="4"/>
        <v>0</v>
      </c>
      <c r="AH11" s="55">
        <f t="shared" si="5"/>
        <v>0</v>
      </c>
      <c r="AI11" s="55">
        <f t="shared" si="6"/>
        <v>0</v>
      </c>
      <c r="AJ11" s="55">
        <f t="shared" si="7"/>
        <v>0</v>
      </c>
      <c r="AK11" s="55">
        <f t="shared" si="8"/>
        <v>0</v>
      </c>
      <c r="AL11" s="56">
        <f t="shared" si="9"/>
        <v>0</v>
      </c>
      <c r="AN11" s="54">
        <f t="shared" si="10"/>
        <v>0</v>
      </c>
      <c r="AO11" s="54">
        <f t="shared" si="11"/>
        <v>0</v>
      </c>
      <c r="AP11" s="55">
        <f t="shared" si="12"/>
        <v>0</v>
      </c>
      <c r="AQ11" s="55">
        <f t="shared" si="13"/>
        <v>0</v>
      </c>
      <c r="AR11" s="55">
        <f t="shared" si="14"/>
        <v>0</v>
      </c>
      <c r="AS11" s="55">
        <f t="shared" si="15"/>
        <v>0</v>
      </c>
      <c r="AT11" s="55">
        <f t="shared" si="16"/>
        <v>0</v>
      </c>
      <c r="AU11" s="55">
        <f t="shared" si="17"/>
        <v>0</v>
      </c>
      <c r="AV11" s="55">
        <f t="shared" si="18"/>
        <v>0</v>
      </c>
      <c r="AW11" s="56">
        <f t="shared" si="19"/>
        <v>0</v>
      </c>
      <c r="AY11" s="54">
        <f t="shared" si="20"/>
        <v>0</v>
      </c>
      <c r="AZ11" s="54">
        <f t="shared" si="21"/>
        <v>0</v>
      </c>
      <c r="BA11" s="55">
        <f t="shared" si="22"/>
        <v>0</v>
      </c>
      <c r="BB11" s="55">
        <f t="shared" si="23"/>
        <v>0</v>
      </c>
      <c r="BC11" s="55">
        <f t="shared" si="24"/>
        <v>0</v>
      </c>
      <c r="BD11" s="55">
        <f t="shared" si="25"/>
        <v>0</v>
      </c>
      <c r="BE11" s="55">
        <f t="shared" si="26"/>
        <v>0</v>
      </c>
      <c r="BF11" s="55">
        <f t="shared" si="27"/>
        <v>0</v>
      </c>
      <c r="BG11" s="55">
        <f t="shared" si="28"/>
        <v>0</v>
      </c>
      <c r="BH11" s="56">
        <f t="shared" si="29"/>
        <v>0</v>
      </c>
      <c r="BT11" s="59" t="str">
        <f t="shared" si="30"/>
        <v xml:space="preserve"> </v>
      </c>
      <c r="BU11" s="59" t="str">
        <f t="shared" si="31"/>
        <v xml:space="preserve"> </v>
      </c>
      <c r="BV11" s="59" t="str">
        <f t="shared" si="32"/>
        <v xml:space="preserve"> </v>
      </c>
      <c r="BW11" s="59" t="str">
        <f t="shared" si="33"/>
        <v xml:space="preserve"> </v>
      </c>
      <c r="BX11" s="59" t="str">
        <f t="shared" si="34"/>
        <v xml:space="preserve"> </v>
      </c>
      <c r="BY11" s="59" t="str">
        <f t="shared" si="35"/>
        <v xml:space="preserve"> </v>
      </c>
      <c r="BZ11" s="59" t="str">
        <f t="shared" si="36"/>
        <v xml:space="preserve"> </v>
      </c>
      <c r="CA11" s="59" t="str">
        <f t="shared" si="37"/>
        <v xml:space="preserve"> </v>
      </c>
      <c r="CB11" s="59" t="str">
        <f t="shared" si="38"/>
        <v xml:space="preserve"> </v>
      </c>
      <c r="CC11" s="60" t="e">
        <f t="shared" si="39"/>
        <v>#DIV/0!</v>
      </c>
      <c r="CD11" s="61">
        <f t="shared" si="40"/>
        <v>0</v>
      </c>
      <c r="CE11" s="61" t="e">
        <f t="shared" si="41"/>
        <v>#DIV/0!</v>
      </c>
    </row>
    <row r="12" spans="1:83" s="39" customFormat="1" ht="21.75" customHeight="1" x14ac:dyDescent="0.2">
      <c r="A12" s="51" t="s">
        <v>125</v>
      </c>
      <c r="B12" s="94">
        <v>7</v>
      </c>
      <c r="C12" s="125" t="s">
        <v>146</v>
      </c>
      <c r="D12" s="107" t="s">
        <v>131</v>
      </c>
      <c r="E12" s="107" t="s">
        <v>147</v>
      </c>
      <c r="F12" s="108"/>
      <c r="G12" s="117" t="s">
        <v>148</v>
      </c>
      <c r="H12" s="111">
        <v>187005450</v>
      </c>
      <c r="I12" s="111"/>
      <c r="J12" s="111"/>
      <c r="K12" s="111"/>
      <c r="L12" s="292"/>
      <c r="M12" s="111"/>
      <c r="N12" s="111"/>
      <c r="O12" s="112"/>
      <c r="P12" s="113" t="s">
        <v>13</v>
      </c>
      <c r="Q12" s="126" t="s">
        <v>13</v>
      </c>
      <c r="R12" s="127" t="s">
        <v>14</v>
      </c>
      <c r="S12" s="126" t="s">
        <v>13</v>
      </c>
      <c r="T12" s="119" t="s">
        <v>14</v>
      </c>
      <c r="U12" s="127" t="s">
        <v>14</v>
      </c>
      <c r="V12" s="126"/>
      <c r="W12" s="126"/>
      <c r="X12" s="126"/>
      <c r="Y12" s="294"/>
      <c r="Z12" s="94"/>
      <c r="AA12" s="115" t="s">
        <v>13</v>
      </c>
      <c r="AB12" s="122"/>
      <c r="AC12" s="53">
        <f t="shared" si="0"/>
        <v>1</v>
      </c>
      <c r="AD12" s="54">
        <f t="shared" si="1"/>
        <v>1</v>
      </c>
      <c r="AE12" s="55">
        <f t="shared" si="2"/>
        <v>0</v>
      </c>
      <c r="AF12" s="55">
        <f t="shared" si="3"/>
        <v>1</v>
      </c>
      <c r="AG12" s="55">
        <f t="shared" si="4"/>
        <v>0</v>
      </c>
      <c r="AH12" s="55">
        <f t="shared" si="5"/>
        <v>0</v>
      </c>
      <c r="AI12" s="55">
        <f t="shared" si="6"/>
        <v>0</v>
      </c>
      <c r="AJ12" s="55">
        <f t="shared" si="7"/>
        <v>0</v>
      </c>
      <c r="AK12" s="55">
        <f t="shared" si="8"/>
        <v>0</v>
      </c>
      <c r="AL12" s="56">
        <f t="shared" si="9"/>
        <v>0</v>
      </c>
      <c r="AN12" s="54">
        <f t="shared" si="10"/>
        <v>0</v>
      </c>
      <c r="AO12" s="54">
        <f t="shared" si="11"/>
        <v>0</v>
      </c>
      <c r="AP12" s="55">
        <f t="shared" si="12"/>
        <v>0</v>
      </c>
      <c r="AQ12" s="55">
        <f t="shared" si="13"/>
        <v>0</v>
      </c>
      <c r="AR12" s="55">
        <f t="shared" si="14"/>
        <v>0</v>
      </c>
      <c r="AS12" s="55">
        <f t="shared" si="15"/>
        <v>0</v>
      </c>
      <c r="AT12" s="55">
        <f t="shared" si="16"/>
        <v>0</v>
      </c>
      <c r="AU12" s="55">
        <f t="shared" si="17"/>
        <v>0</v>
      </c>
      <c r="AV12" s="55">
        <f t="shared" si="18"/>
        <v>0</v>
      </c>
      <c r="AW12" s="56">
        <f t="shared" si="19"/>
        <v>0</v>
      </c>
      <c r="AY12" s="54">
        <f t="shared" si="20"/>
        <v>0</v>
      </c>
      <c r="AZ12" s="54">
        <f t="shared" si="21"/>
        <v>0</v>
      </c>
      <c r="BA12" s="55">
        <f t="shared" si="22"/>
        <v>1</v>
      </c>
      <c r="BB12" s="55">
        <f t="shared" si="23"/>
        <v>0</v>
      </c>
      <c r="BC12" s="55">
        <f t="shared" si="24"/>
        <v>1</v>
      </c>
      <c r="BD12" s="55">
        <f t="shared" si="25"/>
        <v>1</v>
      </c>
      <c r="BE12" s="55">
        <f t="shared" si="26"/>
        <v>0</v>
      </c>
      <c r="BF12" s="55">
        <f t="shared" si="27"/>
        <v>0</v>
      </c>
      <c r="BG12" s="55">
        <f t="shared" si="28"/>
        <v>0</v>
      </c>
      <c r="BH12" s="56">
        <f t="shared" si="29"/>
        <v>0</v>
      </c>
      <c r="BT12" s="59">
        <f t="shared" si="30"/>
        <v>1</v>
      </c>
      <c r="BU12" s="59">
        <f t="shared" si="31"/>
        <v>1</v>
      </c>
      <c r="BV12" s="59" t="str">
        <f t="shared" si="32"/>
        <v xml:space="preserve"> </v>
      </c>
      <c r="BW12" s="59">
        <f t="shared" si="33"/>
        <v>1</v>
      </c>
      <c r="BX12" s="59" t="str">
        <f t="shared" si="34"/>
        <v xml:space="preserve"> </v>
      </c>
      <c r="BY12" s="59" t="str">
        <f t="shared" si="35"/>
        <v xml:space="preserve"> </v>
      </c>
      <c r="BZ12" s="59" t="str">
        <f t="shared" si="36"/>
        <v xml:space="preserve"> </v>
      </c>
      <c r="CA12" s="59" t="str">
        <f t="shared" si="37"/>
        <v xml:space="preserve"> </v>
      </c>
      <c r="CB12" s="59" t="str">
        <f t="shared" si="38"/>
        <v xml:space="preserve"> </v>
      </c>
      <c r="CC12" s="60" t="e">
        <f t="shared" si="39"/>
        <v>#VALUE!</v>
      </c>
      <c r="CD12" s="61">
        <f t="shared" si="40"/>
        <v>0.3</v>
      </c>
      <c r="CE12" s="61" t="e">
        <f t="shared" si="41"/>
        <v>#VALUE!</v>
      </c>
    </row>
    <row r="13" spans="1:83" s="39" customFormat="1" ht="21.75" customHeight="1" x14ac:dyDescent="0.2">
      <c r="A13" s="63" t="s">
        <v>125</v>
      </c>
      <c r="B13" s="94">
        <v>8</v>
      </c>
      <c r="C13" s="107" t="s">
        <v>149</v>
      </c>
      <c r="D13" s="107" t="s">
        <v>30</v>
      </c>
      <c r="E13" s="107"/>
      <c r="F13" s="108" t="s">
        <v>150</v>
      </c>
      <c r="G13" s="117" t="s">
        <v>151</v>
      </c>
      <c r="H13" s="111">
        <v>579074114</v>
      </c>
      <c r="I13" s="111"/>
      <c r="J13" s="111"/>
      <c r="K13" s="111"/>
      <c r="L13" s="111"/>
      <c r="M13" s="111"/>
      <c r="N13" s="111"/>
      <c r="O13" s="112"/>
      <c r="P13" s="113" t="s">
        <v>13</v>
      </c>
      <c r="Q13" s="78"/>
      <c r="R13" s="78"/>
      <c r="S13" s="78"/>
      <c r="T13" s="78"/>
      <c r="U13" s="78"/>
      <c r="V13" s="78"/>
      <c r="W13" s="78"/>
      <c r="X13" s="78"/>
      <c r="Y13" s="128"/>
      <c r="Z13" s="94"/>
      <c r="AA13" s="115"/>
      <c r="AB13" s="106"/>
      <c r="AC13" s="53">
        <f t="shared" si="0"/>
        <v>1</v>
      </c>
      <c r="AD13" s="54">
        <f t="shared" si="1"/>
        <v>0</v>
      </c>
      <c r="AE13" s="55">
        <f t="shared" si="2"/>
        <v>0</v>
      </c>
      <c r="AF13" s="55">
        <f t="shared" si="3"/>
        <v>0</v>
      </c>
      <c r="AG13" s="55">
        <f t="shared" si="4"/>
        <v>0</v>
      </c>
      <c r="AH13" s="55">
        <f t="shared" si="5"/>
        <v>0</v>
      </c>
      <c r="AI13" s="55">
        <f t="shared" si="6"/>
        <v>0</v>
      </c>
      <c r="AJ13" s="55">
        <f t="shared" si="7"/>
        <v>0</v>
      </c>
      <c r="AK13" s="55">
        <f t="shared" si="8"/>
        <v>0</v>
      </c>
      <c r="AL13" s="56">
        <f t="shared" si="9"/>
        <v>0</v>
      </c>
      <c r="AN13" s="54">
        <f t="shared" si="10"/>
        <v>0</v>
      </c>
      <c r="AO13" s="54">
        <f t="shared" si="11"/>
        <v>0</v>
      </c>
      <c r="AP13" s="55">
        <f t="shared" si="12"/>
        <v>0</v>
      </c>
      <c r="AQ13" s="55">
        <f t="shared" si="13"/>
        <v>0</v>
      </c>
      <c r="AR13" s="55">
        <f t="shared" si="14"/>
        <v>0</v>
      </c>
      <c r="AS13" s="55">
        <f t="shared" si="15"/>
        <v>0</v>
      </c>
      <c r="AT13" s="55">
        <f t="shared" si="16"/>
        <v>0</v>
      </c>
      <c r="AU13" s="55">
        <f t="shared" si="17"/>
        <v>0</v>
      </c>
      <c r="AV13" s="55">
        <f t="shared" si="18"/>
        <v>0</v>
      </c>
      <c r="AW13" s="56">
        <f t="shared" si="19"/>
        <v>0</v>
      </c>
      <c r="AY13" s="54">
        <f t="shared" si="20"/>
        <v>0</v>
      </c>
      <c r="AZ13" s="54">
        <f t="shared" si="21"/>
        <v>0</v>
      </c>
      <c r="BA13" s="55">
        <f t="shared" si="22"/>
        <v>0</v>
      </c>
      <c r="BB13" s="55">
        <f t="shared" si="23"/>
        <v>0</v>
      </c>
      <c r="BC13" s="55">
        <f t="shared" si="24"/>
        <v>0</v>
      </c>
      <c r="BD13" s="55">
        <f t="shared" si="25"/>
        <v>0</v>
      </c>
      <c r="BE13" s="55">
        <f t="shared" si="26"/>
        <v>0</v>
      </c>
      <c r="BF13" s="55">
        <f t="shared" si="27"/>
        <v>0</v>
      </c>
      <c r="BG13" s="55">
        <f t="shared" si="28"/>
        <v>0</v>
      </c>
      <c r="BH13" s="56">
        <f t="shared" si="29"/>
        <v>0</v>
      </c>
      <c r="BT13" s="59">
        <f t="shared" si="30"/>
        <v>1</v>
      </c>
      <c r="BU13" s="59" t="str">
        <f t="shared" si="31"/>
        <v xml:space="preserve"> </v>
      </c>
      <c r="BV13" s="59" t="str">
        <f t="shared" si="32"/>
        <v xml:space="preserve"> </v>
      </c>
      <c r="BW13" s="59" t="str">
        <f t="shared" si="33"/>
        <v xml:space="preserve"> </v>
      </c>
      <c r="BX13" s="59" t="str">
        <f t="shared" si="34"/>
        <v xml:space="preserve"> </v>
      </c>
      <c r="BY13" s="59" t="str">
        <f t="shared" si="35"/>
        <v xml:space="preserve"> </v>
      </c>
      <c r="BZ13" s="59" t="str">
        <f t="shared" si="36"/>
        <v xml:space="preserve"> </v>
      </c>
      <c r="CA13" s="59" t="str">
        <f t="shared" si="37"/>
        <v xml:space="preserve"> </v>
      </c>
      <c r="CB13" s="59" t="str">
        <f t="shared" si="38"/>
        <v xml:space="preserve"> </v>
      </c>
      <c r="CC13" s="60" t="e">
        <f t="shared" si="39"/>
        <v>#DIV/0!</v>
      </c>
      <c r="CD13" s="61">
        <f t="shared" si="40"/>
        <v>0.1</v>
      </c>
      <c r="CE13" s="61" t="e">
        <f t="shared" si="41"/>
        <v>#DIV/0!</v>
      </c>
    </row>
    <row r="14" spans="1:83" s="39" customFormat="1" ht="21.75" customHeight="1" x14ac:dyDescent="0.2">
      <c r="A14" s="51" t="s">
        <v>125</v>
      </c>
      <c r="B14" s="94">
        <v>9</v>
      </c>
      <c r="C14" s="107" t="s">
        <v>38</v>
      </c>
      <c r="D14" s="107" t="s">
        <v>30</v>
      </c>
      <c r="E14" s="293"/>
      <c r="F14" s="108" t="s">
        <v>152</v>
      </c>
      <c r="G14" s="117" t="s">
        <v>153</v>
      </c>
      <c r="H14" s="111">
        <v>847016876</v>
      </c>
      <c r="I14" s="111"/>
      <c r="J14" s="111"/>
      <c r="K14" s="111"/>
      <c r="L14" s="111"/>
      <c r="M14" s="111"/>
      <c r="N14" s="111"/>
      <c r="O14" s="112"/>
      <c r="P14" s="124" t="s">
        <v>58</v>
      </c>
      <c r="Q14" s="78"/>
      <c r="R14" s="78"/>
      <c r="S14" s="126"/>
      <c r="T14" s="126"/>
      <c r="U14" s="126" t="s">
        <v>13</v>
      </c>
      <c r="V14" s="126" t="s">
        <v>13</v>
      </c>
      <c r="W14" s="126" t="s">
        <v>13</v>
      </c>
      <c r="X14" s="126" t="s">
        <v>13</v>
      </c>
      <c r="Y14" s="135" t="s">
        <v>13</v>
      </c>
      <c r="Z14" s="94"/>
      <c r="AA14" s="115"/>
      <c r="AB14" s="122"/>
      <c r="AC14" s="53">
        <f t="shared" si="0"/>
        <v>0</v>
      </c>
      <c r="AD14" s="54">
        <f t="shared" si="1"/>
        <v>0</v>
      </c>
      <c r="AE14" s="55">
        <f t="shared" si="2"/>
        <v>0</v>
      </c>
      <c r="AF14" s="55">
        <f t="shared" si="3"/>
        <v>0</v>
      </c>
      <c r="AG14" s="55">
        <f t="shared" si="4"/>
        <v>0</v>
      </c>
      <c r="AH14" s="55">
        <f t="shared" si="5"/>
        <v>1</v>
      </c>
      <c r="AI14" s="55">
        <f t="shared" si="6"/>
        <v>1</v>
      </c>
      <c r="AJ14" s="55">
        <f t="shared" si="7"/>
        <v>1</v>
      </c>
      <c r="AK14" s="55">
        <f t="shared" si="8"/>
        <v>1</v>
      </c>
      <c r="AL14" s="56">
        <f t="shared" si="9"/>
        <v>1</v>
      </c>
      <c r="AN14" s="54">
        <f t="shared" si="10"/>
        <v>0</v>
      </c>
      <c r="AO14" s="54">
        <f t="shared" si="11"/>
        <v>0</v>
      </c>
      <c r="AP14" s="55">
        <f t="shared" si="12"/>
        <v>0</v>
      </c>
      <c r="AQ14" s="55">
        <f t="shared" si="13"/>
        <v>0</v>
      </c>
      <c r="AR14" s="55">
        <f t="shared" si="14"/>
        <v>0</v>
      </c>
      <c r="AS14" s="55">
        <f t="shared" si="15"/>
        <v>0</v>
      </c>
      <c r="AT14" s="55">
        <f t="shared" si="16"/>
        <v>0</v>
      </c>
      <c r="AU14" s="55">
        <f t="shared" si="17"/>
        <v>0</v>
      </c>
      <c r="AV14" s="55">
        <f t="shared" si="18"/>
        <v>0</v>
      </c>
      <c r="AW14" s="56">
        <f t="shared" si="19"/>
        <v>0</v>
      </c>
      <c r="AY14" s="54">
        <f t="shared" si="20"/>
        <v>0</v>
      </c>
      <c r="AZ14" s="54">
        <f t="shared" si="21"/>
        <v>0</v>
      </c>
      <c r="BA14" s="55">
        <f t="shared" si="22"/>
        <v>0</v>
      </c>
      <c r="BB14" s="55">
        <f t="shared" si="23"/>
        <v>0</v>
      </c>
      <c r="BC14" s="55">
        <f t="shared" si="24"/>
        <v>0</v>
      </c>
      <c r="BD14" s="55">
        <f t="shared" si="25"/>
        <v>0</v>
      </c>
      <c r="BE14" s="55">
        <f t="shared" si="26"/>
        <v>0</v>
      </c>
      <c r="BF14" s="55">
        <f t="shared" si="27"/>
        <v>0</v>
      </c>
      <c r="BG14" s="55">
        <f t="shared" si="28"/>
        <v>0</v>
      </c>
      <c r="BH14" s="56">
        <f t="shared" si="29"/>
        <v>0</v>
      </c>
      <c r="BT14" s="59" t="str">
        <f t="shared" si="30"/>
        <v xml:space="preserve"> </v>
      </c>
      <c r="BU14" s="59" t="str">
        <f t="shared" si="31"/>
        <v xml:space="preserve"> </v>
      </c>
      <c r="BV14" s="59" t="str">
        <f t="shared" si="32"/>
        <v xml:space="preserve"> </v>
      </c>
      <c r="BW14" s="59" t="str">
        <f t="shared" si="33"/>
        <v xml:space="preserve"> </v>
      </c>
      <c r="BX14" s="59" t="str">
        <f t="shared" si="34"/>
        <v xml:space="preserve"> </v>
      </c>
      <c r="BY14" s="59">
        <f t="shared" si="35"/>
        <v>1</v>
      </c>
      <c r="BZ14" s="59">
        <f t="shared" si="36"/>
        <v>1</v>
      </c>
      <c r="CA14" s="59">
        <f t="shared" si="37"/>
        <v>1</v>
      </c>
      <c r="CB14" s="59">
        <f t="shared" si="38"/>
        <v>1</v>
      </c>
      <c r="CC14" s="60" t="e">
        <f t="shared" si="39"/>
        <v>#DIV/0!</v>
      </c>
      <c r="CD14" s="61">
        <f t="shared" si="40"/>
        <v>0.4</v>
      </c>
      <c r="CE14" s="61" t="e">
        <f t="shared" si="41"/>
        <v>#DIV/0!</v>
      </c>
    </row>
    <row r="15" spans="1:83" s="39" customFormat="1" ht="21.75" customHeight="1" x14ac:dyDescent="0.2">
      <c r="A15" s="63" t="s">
        <v>125</v>
      </c>
      <c r="B15" s="94">
        <v>10</v>
      </c>
      <c r="C15" s="125" t="s">
        <v>154</v>
      </c>
      <c r="D15" s="107" t="s">
        <v>131</v>
      </c>
      <c r="E15" s="107" t="s">
        <v>157</v>
      </c>
      <c r="F15" s="108" t="s">
        <v>155</v>
      </c>
      <c r="G15" s="117" t="s">
        <v>156</v>
      </c>
      <c r="H15" s="111">
        <v>187008963</v>
      </c>
      <c r="I15" s="111"/>
      <c r="J15" s="111"/>
      <c r="K15" s="111"/>
      <c r="L15" s="111"/>
      <c r="M15" s="111"/>
      <c r="N15" s="111"/>
      <c r="O15" s="112"/>
      <c r="P15" s="113" t="s">
        <v>13</v>
      </c>
      <c r="Q15" s="126" t="s">
        <v>13</v>
      </c>
      <c r="R15" s="126" t="s">
        <v>13</v>
      </c>
      <c r="S15" s="126" t="s">
        <v>13</v>
      </c>
      <c r="T15" s="126" t="s">
        <v>14</v>
      </c>
      <c r="U15" s="126" t="s">
        <v>14</v>
      </c>
      <c r="V15" s="126" t="s">
        <v>13</v>
      </c>
      <c r="W15" s="126" t="s">
        <v>13</v>
      </c>
      <c r="X15" s="78"/>
      <c r="Y15" s="296" t="s">
        <v>14</v>
      </c>
      <c r="Z15" s="94">
        <v>53</v>
      </c>
      <c r="AA15" s="115"/>
      <c r="AB15" s="122"/>
      <c r="AC15" s="53">
        <f t="shared" si="0"/>
        <v>1</v>
      </c>
      <c r="AD15" s="54">
        <f t="shared" si="1"/>
        <v>1</v>
      </c>
      <c r="AE15" s="55">
        <f t="shared" si="2"/>
        <v>1</v>
      </c>
      <c r="AF15" s="55">
        <f t="shared" si="3"/>
        <v>1</v>
      </c>
      <c r="AG15" s="55">
        <f t="shared" si="4"/>
        <v>0</v>
      </c>
      <c r="AH15" s="55">
        <f t="shared" si="5"/>
        <v>0</v>
      </c>
      <c r="AI15" s="55">
        <f t="shared" si="6"/>
        <v>1</v>
      </c>
      <c r="AJ15" s="55">
        <f t="shared" si="7"/>
        <v>1</v>
      </c>
      <c r="AK15" s="55">
        <f t="shared" si="8"/>
        <v>0</v>
      </c>
      <c r="AL15" s="56">
        <f t="shared" si="9"/>
        <v>0</v>
      </c>
      <c r="AN15" s="54">
        <f t="shared" si="10"/>
        <v>0</v>
      </c>
      <c r="AO15" s="54">
        <f t="shared" si="11"/>
        <v>0</v>
      </c>
      <c r="AP15" s="55">
        <f t="shared" si="12"/>
        <v>0</v>
      </c>
      <c r="AQ15" s="55">
        <f t="shared" si="13"/>
        <v>0</v>
      </c>
      <c r="AR15" s="55">
        <f t="shared" si="14"/>
        <v>0</v>
      </c>
      <c r="AS15" s="55">
        <f t="shared" si="15"/>
        <v>0</v>
      </c>
      <c r="AT15" s="55">
        <f t="shared" si="16"/>
        <v>0</v>
      </c>
      <c r="AU15" s="55">
        <f t="shared" si="17"/>
        <v>0</v>
      </c>
      <c r="AV15" s="55">
        <f t="shared" si="18"/>
        <v>0</v>
      </c>
      <c r="AW15" s="56">
        <f t="shared" si="19"/>
        <v>0</v>
      </c>
      <c r="AY15" s="54">
        <f t="shared" si="20"/>
        <v>0</v>
      </c>
      <c r="AZ15" s="54">
        <f t="shared" si="21"/>
        <v>0</v>
      </c>
      <c r="BA15" s="55">
        <f t="shared" si="22"/>
        <v>0</v>
      </c>
      <c r="BB15" s="55">
        <f t="shared" si="23"/>
        <v>0</v>
      </c>
      <c r="BC15" s="55">
        <f t="shared" si="24"/>
        <v>1</v>
      </c>
      <c r="BD15" s="55">
        <f t="shared" si="25"/>
        <v>1</v>
      </c>
      <c r="BE15" s="55">
        <f t="shared" si="26"/>
        <v>0</v>
      </c>
      <c r="BF15" s="55">
        <f t="shared" si="27"/>
        <v>0</v>
      </c>
      <c r="BG15" s="55">
        <f t="shared" si="28"/>
        <v>0</v>
      </c>
      <c r="BH15" s="56">
        <f t="shared" si="29"/>
        <v>1</v>
      </c>
      <c r="BT15" s="59">
        <f t="shared" si="30"/>
        <v>1</v>
      </c>
      <c r="BU15" s="59">
        <f t="shared" si="31"/>
        <v>1</v>
      </c>
      <c r="BV15" s="59">
        <f t="shared" si="32"/>
        <v>1</v>
      </c>
      <c r="BW15" s="59">
        <f t="shared" si="33"/>
        <v>1</v>
      </c>
      <c r="BX15" s="59" t="str">
        <f t="shared" si="34"/>
        <v xml:space="preserve"> </v>
      </c>
      <c r="BY15" s="59" t="str">
        <f t="shared" si="35"/>
        <v xml:space="preserve"> </v>
      </c>
      <c r="BZ15" s="59">
        <f t="shared" si="36"/>
        <v>1</v>
      </c>
      <c r="CA15" s="59">
        <f t="shared" si="37"/>
        <v>1</v>
      </c>
      <c r="CB15" s="59" t="str">
        <f t="shared" si="38"/>
        <v xml:space="preserve"> </v>
      </c>
      <c r="CC15" s="60">
        <f t="shared" si="39"/>
        <v>0</v>
      </c>
      <c r="CD15" s="61">
        <f t="shared" si="40"/>
        <v>0.6</v>
      </c>
      <c r="CE15" s="61">
        <f t="shared" si="41"/>
        <v>0</v>
      </c>
    </row>
    <row r="16" spans="1:83" s="39" customFormat="1" ht="21.75" customHeight="1" x14ac:dyDescent="0.2">
      <c r="A16" s="51" t="s">
        <v>124</v>
      </c>
      <c r="B16" s="94">
        <v>11</v>
      </c>
      <c r="C16" s="107" t="s">
        <v>200</v>
      </c>
      <c r="D16" s="107" t="s">
        <v>158</v>
      </c>
      <c r="E16" s="107" t="s">
        <v>159</v>
      </c>
      <c r="F16" s="108"/>
      <c r="G16" s="117" t="s">
        <v>160</v>
      </c>
      <c r="H16" s="111">
        <v>829431572</v>
      </c>
      <c r="I16" s="111"/>
      <c r="J16" s="111"/>
      <c r="K16" s="111"/>
      <c r="L16" s="111"/>
      <c r="M16" s="111"/>
      <c r="N16" s="111"/>
      <c r="O16" s="112"/>
      <c r="P16" s="113" t="s">
        <v>13</v>
      </c>
      <c r="Q16" s="127" t="s">
        <v>14</v>
      </c>
      <c r="R16" s="127" t="s">
        <v>14</v>
      </c>
      <c r="S16" s="126" t="s">
        <v>13</v>
      </c>
      <c r="T16" s="126" t="s">
        <v>13</v>
      </c>
      <c r="U16" s="126" t="s">
        <v>13</v>
      </c>
      <c r="V16" s="126" t="s">
        <v>13</v>
      </c>
      <c r="W16" s="126" t="s">
        <v>13</v>
      </c>
      <c r="X16" s="126" t="s">
        <v>13</v>
      </c>
      <c r="Y16" s="135" t="s">
        <v>13</v>
      </c>
      <c r="Z16" s="94"/>
      <c r="AA16" s="115"/>
      <c r="AB16" s="122">
        <v>613</v>
      </c>
      <c r="AC16" s="53">
        <v>50</v>
      </c>
      <c r="AD16" s="54">
        <f t="shared" si="1"/>
        <v>0</v>
      </c>
      <c r="AE16" s="55">
        <f t="shared" si="2"/>
        <v>0</v>
      </c>
      <c r="AF16" s="55">
        <f t="shared" si="3"/>
        <v>1</v>
      </c>
      <c r="AG16" s="55">
        <f t="shared" si="4"/>
        <v>1</v>
      </c>
      <c r="AH16" s="55">
        <f t="shared" si="5"/>
        <v>1</v>
      </c>
      <c r="AI16" s="55">
        <f t="shared" si="6"/>
        <v>1</v>
      </c>
      <c r="AJ16" s="55">
        <f t="shared" si="7"/>
        <v>1</v>
      </c>
      <c r="AK16" s="55">
        <f t="shared" si="8"/>
        <v>1</v>
      </c>
      <c r="AL16" s="56">
        <f t="shared" si="9"/>
        <v>1</v>
      </c>
      <c r="AN16" s="54">
        <f t="shared" si="10"/>
        <v>0</v>
      </c>
      <c r="AO16" s="54">
        <f t="shared" si="11"/>
        <v>0</v>
      </c>
      <c r="AP16" s="55">
        <f t="shared" si="12"/>
        <v>0</v>
      </c>
      <c r="AQ16" s="55">
        <f t="shared" si="13"/>
        <v>0</v>
      </c>
      <c r="AR16" s="55">
        <f t="shared" si="14"/>
        <v>0</v>
      </c>
      <c r="AS16" s="55">
        <f t="shared" si="15"/>
        <v>0</v>
      </c>
      <c r="AT16" s="55">
        <f t="shared" si="16"/>
        <v>0</v>
      </c>
      <c r="AU16" s="55">
        <f t="shared" si="17"/>
        <v>0</v>
      </c>
      <c r="AV16" s="55">
        <f t="shared" si="18"/>
        <v>0</v>
      </c>
      <c r="AW16" s="56">
        <f t="shared" si="19"/>
        <v>0</v>
      </c>
      <c r="AY16" s="54">
        <f t="shared" si="20"/>
        <v>0</v>
      </c>
      <c r="AZ16" s="54">
        <f t="shared" si="21"/>
        <v>1</v>
      </c>
      <c r="BA16" s="55">
        <f t="shared" si="22"/>
        <v>1</v>
      </c>
      <c r="BB16" s="55">
        <f t="shared" si="23"/>
        <v>0</v>
      </c>
      <c r="BC16" s="55">
        <f t="shared" si="24"/>
        <v>0</v>
      </c>
      <c r="BD16" s="55">
        <f t="shared" si="25"/>
        <v>0</v>
      </c>
      <c r="BE16" s="55">
        <f t="shared" si="26"/>
        <v>0</v>
      </c>
      <c r="BF16" s="55">
        <f t="shared" si="27"/>
        <v>0</v>
      </c>
      <c r="BG16" s="55">
        <f t="shared" si="28"/>
        <v>0</v>
      </c>
      <c r="BH16" s="56">
        <f t="shared" si="29"/>
        <v>0</v>
      </c>
      <c r="BT16" s="59">
        <f t="shared" si="30"/>
        <v>1</v>
      </c>
      <c r="BU16" s="59" t="str">
        <f t="shared" si="31"/>
        <v xml:space="preserve"> </v>
      </c>
      <c r="BV16" s="59" t="str">
        <f t="shared" si="32"/>
        <v xml:space="preserve"> </v>
      </c>
      <c r="BW16" s="59">
        <f t="shared" si="33"/>
        <v>1</v>
      </c>
      <c r="BX16" s="59">
        <f t="shared" si="34"/>
        <v>1</v>
      </c>
      <c r="BY16" s="59">
        <f t="shared" si="35"/>
        <v>1</v>
      </c>
      <c r="BZ16" s="59">
        <f t="shared" si="36"/>
        <v>1</v>
      </c>
      <c r="CA16" s="59">
        <f t="shared" si="37"/>
        <v>1</v>
      </c>
      <c r="CB16" s="59">
        <f t="shared" si="38"/>
        <v>1</v>
      </c>
      <c r="CC16" s="60" t="e">
        <f t="shared" si="39"/>
        <v>#DIV/0!</v>
      </c>
      <c r="CD16" s="61">
        <f t="shared" si="40"/>
        <v>0.7</v>
      </c>
      <c r="CE16" s="61" t="e">
        <f t="shared" si="41"/>
        <v>#DIV/0!</v>
      </c>
    </row>
    <row r="17" spans="1:105" s="39" customFormat="1" ht="21.75" customHeight="1" x14ac:dyDescent="0.2">
      <c r="A17" s="51" t="s">
        <v>125</v>
      </c>
      <c r="B17" s="94">
        <v>12</v>
      </c>
      <c r="C17" s="107" t="s">
        <v>201</v>
      </c>
      <c r="D17" s="107" t="s">
        <v>158</v>
      </c>
      <c r="E17" s="107" t="s">
        <v>161</v>
      </c>
      <c r="F17" s="108"/>
      <c r="G17" s="117" t="s">
        <v>162</v>
      </c>
      <c r="H17" s="111">
        <v>829410912</v>
      </c>
      <c r="I17" s="111"/>
      <c r="J17" s="111"/>
      <c r="K17" s="111"/>
      <c r="L17" s="111"/>
      <c r="M17" s="111"/>
      <c r="N17" s="111"/>
      <c r="O17" s="112"/>
      <c r="P17" s="130" t="s">
        <v>13</v>
      </c>
      <c r="Q17" s="127" t="s">
        <v>14</v>
      </c>
      <c r="R17" s="127" t="s">
        <v>14</v>
      </c>
      <c r="S17" s="126" t="s">
        <v>13</v>
      </c>
      <c r="T17" s="126" t="s">
        <v>13</v>
      </c>
      <c r="U17" s="126" t="s">
        <v>13</v>
      </c>
      <c r="V17" s="126" t="s">
        <v>13</v>
      </c>
      <c r="W17" s="126" t="s">
        <v>13</v>
      </c>
      <c r="X17" s="126" t="s">
        <v>13</v>
      </c>
      <c r="Y17" s="135" t="s">
        <v>13</v>
      </c>
      <c r="Z17" s="94"/>
      <c r="AA17" s="115"/>
      <c r="AB17" s="122"/>
      <c r="AC17" s="53">
        <f t="shared" si="0"/>
        <v>1</v>
      </c>
      <c r="AD17" s="54">
        <f t="shared" si="1"/>
        <v>0</v>
      </c>
      <c r="AE17" s="55">
        <f t="shared" si="2"/>
        <v>0</v>
      </c>
      <c r="AF17" s="55">
        <f t="shared" si="3"/>
        <v>1</v>
      </c>
      <c r="AG17" s="55">
        <f t="shared" si="4"/>
        <v>1</v>
      </c>
      <c r="AH17" s="55">
        <f t="shared" si="5"/>
        <v>1</v>
      </c>
      <c r="AI17" s="55">
        <f t="shared" si="6"/>
        <v>1</v>
      </c>
      <c r="AJ17" s="55">
        <f t="shared" si="7"/>
        <v>1</v>
      </c>
      <c r="AK17" s="55">
        <f t="shared" si="8"/>
        <v>1</v>
      </c>
      <c r="AL17" s="56">
        <f t="shared" si="9"/>
        <v>1</v>
      </c>
      <c r="AN17" s="54">
        <f t="shared" si="10"/>
        <v>0</v>
      </c>
      <c r="AO17" s="54">
        <f t="shared" si="11"/>
        <v>0</v>
      </c>
      <c r="AP17" s="55">
        <f t="shared" si="12"/>
        <v>0</v>
      </c>
      <c r="AQ17" s="55">
        <f t="shared" si="13"/>
        <v>0</v>
      </c>
      <c r="AR17" s="55">
        <f t="shared" si="14"/>
        <v>0</v>
      </c>
      <c r="AS17" s="55">
        <f t="shared" si="15"/>
        <v>0</v>
      </c>
      <c r="AT17" s="55">
        <f t="shared" si="16"/>
        <v>0</v>
      </c>
      <c r="AU17" s="55">
        <f t="shared" si="17"/>
        <v>0</v>
      </c>
      <c r="AV17" s="55">
        <f t="shared" si="18"/>
        <v>0</v>
      </c>
      <c r="AW17" s="56">
        <f t="shared" si="19"/>
        <v>0</v>
      </c>
      <c r="AY17" s="54">
        <f t="shared" si="20"/>
        <v>0</v>
      </c>
      <c r="AZ17" s="54">
        <f t="shared" si="21"/>
        <v>1</v>
      </c>
      <c r="BA17" s="55">
        <f t="shared" si="22"/>
        <v>1</v>
      </c>
      <c r="BB17" s="55">
        <f t="shared" si="23"/>
        <v>0</v>
      </c>
      <c r="BC17" s="55">
        <f t="shared" si="24"/>
        <v>0</v>
      </c>
      <c r="BD17" s="55">
        <f t="shared" si="25"/>
        <v>0</v>
      </c>
      <c r="BE17" s="55">
        <f t="shared" si="26"/>
        <v>0</v>
      </c>
      <c r="BF17" s="55">
        <f t="shared" si="27"/>
        <v>0</v>
      </c>
      <c r="BG17" s="55">
        <f t="shared" si="28"/>
        <v>0</v>
      </c>
      <c r="BH17" s="56">
        <f t="shared" si="29"/>
        <v>0</v>
      </c>
      <c r="BT17" s="59">
        <f t="shared" si="30"/>
        <v>1</v>
      </c>
      <c r="BU17" s="59" t="str">
        <f t="shared" si="31"/>
        <v xml:space="preserve"> </v>
      </c>
      <c r="BV17" s="59" t="str">
        <f t="shared" si="32"/>
        <v xml:space="preserve"> </v>
      </c>
      <c r="BW17" s="59">
        <f t="shared" si="33"/>
        <v>1</v>
      </c>
      <c r="BX17" s="59">
        <f t="shared" si="34"/>
        <v>1</v>
      </c>
      <c r="BY17" s="59">
        <f t="shared" si="35"/>
        <v>1</v>
      </c>
      <c r="BZ17" s="59">
        <f t="shared" si="36"/>
        <v>1</v>
      </c>
      <c r="CA17" s="59">
        <f t="shared" si="37"/>
        <v>1</v>
      </c>
      <c r="CB17" s="59">
        <f t="shared" si="38"/>
        <v>1</v>
      </c>
      <c r="CC17" s="60" t="e">
        <f t="shared" si="39"/>
        <v>#DIV/0!</v>
      </c>
      <c r="CD17" s="61">
        <f t="shared" si="40"/>
        <v>0.7</v>
      </c>
      <c r="CE17" s="61" t="e">
        <f t="shared" si="41"/>
        <v>#DIV/0!</v>
      </c>
    </row>
    <row r="18" spans="1:105" s="39" customFormat="1" ht="21.75" customHeight="1" x14ac:dyDescent="0.2">
      <c r="A18" s="51" t="s">
        <v>123</v>
      </c>
      <c r="B18" s="94">
        <v>13</v>
      </c>
      <c r="C18" s="107" t="s">
        <v>163</v>
      </c>
      <c r="D18" s="107" t="s">
        <v>30</v>
      </c>
      <c r="E18" s="107" t="s">
        <v>164</v>
      </c>
      <c r="F18" s="108"/>
      <c r="G18" s="117" t="s">
        <v>165</v>
      </c>
      <c r="H18" s="111">
        <v>187829152</v>
      </c>
      <c r="I18" s="111"/>
      <c r="J18" s="111"/>
      <c r="K18" s="111"/>
      <c r="L18" s="111"/>
      <c r="M18" s="111"/>
      <c r="N18" s="111"/>
      <c r="O18" s="112"/>
      <c r="P18" s="113" t="s">
        <v>13</v>
      </c>
      <c r="Q18" s="78"/>
      <c r="R18" s="78"/>
      <c r="S18" s="126" t="s">
        <v>13</v>
      </c>
      <c r="T18" s="126" t="s">
        <v>13</v>
      </c>
      <c r="U18" s="126" t="s">
        <v>13</v>
      </c>
      <c r="V18" s="126" t="s">
        <v>13</v>
      </c>
      <c r="W18" s="126" t="s">
        <v>13</v>
      </c>
      <c r="X18" s="126" t="s">
        <v>13</v>
      </c>
      <c r="Y18" s="135" t="s">
        <v>13</v>
      </c>
      <c r="Z18" s="94"/>
      <c r="AA18" s="115"/>
      <c r="AB18" s="122"/>
      <c r="AC18" s="53">
        <f t="shared" si="0"/>
        <v>1</v>
      </c>
      <c r="AD18" s="54">
        <f t="shared" si="1"/>
        <v>0</v>
      </c>
      <c r="AE18" s="55">
        <f t="shared" si="2"/>
        <v>0</v>
      </c>
      <c r="AF18" s="55">
        <f t="shared" si="3"/>
        <v>1</v>
      </c>
      <c r="AG18" s="55">
        <f t="shared" si="4"/>
        <v>1</v>
      </c>
      <c r="AH18" s="55">
        <f t="shared" si="5"/>
        <v>1</v>
      </c>
      <c r="AI18" s="55">
        <f t="shared" si="6"/>
        <v>1</v>
      </c>
      <c r="AJ18" s="55">
        <f t="shared" si="7"/>
        <v>1</v>
      </c>
      <c r="AK18" s="55">
        <f t="shared" si="8"/>
        <v>1</v>
      </c>
      <c r="AL18" s="56">
        <f t="shared" si="9"/>
        <v>1</v>
      </c>
      <c r="AN18" s="54">
        <f t="shared" si="10"/>
        <v>0</v>
      </c>
      <c r="AO18" s="54">
        <f t="shared" si="11"/>
        <v>0</v>
      </c>
      <c r="AP18" s="55">
        <f t="shared" si="12"/>
        <v>0</v>
      </c>
      <c r="AQ18" s="55">
        <f t="shared" si="13"/>
        <v>0</v>
      </c>
      <c r="AR18" s="55">
        <f t="shared" si="14"/>
        <v>0</v>
      </c>
      <c r="AS18" s="55">
        <f t="shared" si="15"/>
        <v>0</v>
      </c>
      <c r="AT18" s="55">
        <f t="shared" si="16"/>
        <v>0</v>
      </c>
      <c r="AU18" s="55">
        <f t="shared" si="17"/>
        <v>0</v>
      </c>
      <c r="AV18" s="55">
        <f t="shared" si="18"/>
        <v>0</v>
      </c>
      <c r="AW18" s="56">
        <f t="shared" si="19"/>
        <v>0</v>
      </c>
      <c r="AY18" s="54">
        <f t="shared" si="20"/>
        <v>0</v>
      </c>
      <c r="AZ18" s="54">
        <f t="shared" si="21"/>
        <v>0</v>
      </c>
      <c r="BA18" s="55">
        <f t="shared" si="22"/>
        <v>0</v>
      </c>
      <c r="BB18" s="55">
        <f t="shared" si="23"/>
        <v>0</v>
      </c>
      <c r="BC18" s="55">
        <f t="shared" si="24"/>
        <v>0</v>
      </c>
      <c r="BD18" s="55">
        <f t="shared" si="25"/>
        <v>0</v>
      </c>
      <c r="BE18" s="55">
        <f t="shared" si="26"/>
        <v>0</v>
      </c>
      <c r="BF18" s="55">
        <f t="shared" si="27"/>
        <v>0</v>
      </c>
      <c r="BG18" s="55">
        <f t="shared" si="28"/>
        <v>0</v>
      </c>
      <c r="BH18" s="56">
        <f t="shared" si="29"/>
        <v>0</v>
      </c>
      <c r="BT18" s="59">
        <f t="shared" si="30"/>
        <v>1</v>
      </c>
      <c r="BU18" s="59" t="str">
        <f t="shared" si="31"/>
        <v xml:space="preserve"> </v>
      </c>
      <c r="BV18" s="59" t="str">
        <f t="shared" si="32"/>
        <v xml:space="preserve"> </v>
      </c>
      <c r="BW18" s="59">
        <f t="shared" si="33"/>
        <v>1</v>
      </c>
      <c r="BX18" s="59">
        <f t="shared" si="34"/>
        <v>1</v>
      </c>
      <c r="BY18" s="59">
        <f t="shared" si="35"/>
        <v>1</v>
      </c>
      <c r="BZ18" s="59">
        <f t="shared" si="36"/>
        <v>1</v>
      </c>
      <c r="CA18" s="59">
        <f t="shared" si="37"/>
        <v>1</v>
      </c>
      <c r="CB18" s="59">
        <f t="shared" si="38"/>
        <v>1</v>
      </c>
      <c r="CC18" s="60" t="e">
        <f t="shared" si="39"/>
        <v>#DIV/0!</v>
      </c>
      <c r="CD18" s="61">
        <f t="shared" si="40"/>
        <v>0.7</v>
      </c>
      <c r="CE18" s="61" t="e">
        <f t="shared" si="41"/>
        <v>#DIV/0!</v>
      </c>
    </row>
    <row r="19" spans="1:105" s="39" customFormat="1" ht="21.75" customHeight="1" x14ac:dyDescent="0.2">
      <c r="A19" s="51" t="s">
        <v>123</v>
      </c>
      <c r="B19" s="94">
        <v>14</v>
      </c>
      <c r="C19" s="107" t="s">
        <v>167</v>
      </c>
      <c r="D19" s="107" t="s">
        <v>30</v>
      </c>
      <c r="E19" s="107" t="s">
        <v>168</v>
      </c>
      <c r="F19" s="108" t="s">
        <v>168</v>
      </c>
      <c r="G19" s="117" t="s">
        <v>169</v>
      </c>
      <c r="H19" s="111">
        <v>829403283</v>
      </c>
      <c r="I19" s="111"/>
      <c r="J19" s="111"/>
      <c r="K19" s="111"/>
      <c r="L19" s="111"/>
      <c r="M19" s="111"/>
      <c r="N19" s="111"/>
      <c r="O19" s="112"/>
      <c r="P19" s="113" t="s">
        <v>13</v>
      </c>
      <c r="Q19" s="126" t="s">
        <v>13</v>
      </c>
      <c r="R19" s="126" t="s">
        <v>13</v>
      </c>
      <c r="S19" s="78"/>
      <c r="T19" s="78"/>
      <c r="U19" s="78"/>
      <c r="V19" s="119" t="s">
        <v>14</v>
      </c>
      <c r="W19" s="119" t="s">
        <v>14</v>
      </c>
      <c r="X19" s="78"/>
      <c r="Y19" s="128"/>
      <c r="Z19" s="94"/>
      <c r="AA19" s="115"/>
      <c r="AB19" s="106"/>
      <c r="AC19" s="53">
        <f t="shared" si="0"/>
        <v>1</v>
      </c>
      <c r="AD19" s="54">
        <f t="shared" si="1"/>
        <v>1</v>
      </c>
      <c r="AE19" s="55">
        <f t="shared" si="2"/>
        <v>1</v>
      </c>
      <c r="AF19" s="55">
        <f t="shared" si="3"/>
        <v>0</v>
      </c>
      <c r="AG19" s="55">
        <f t="shared" si="4"/>
        <v>0</v>
      </c>
      <c r="AH19" s="55">
        <f t="shared" si="5"/>
        <v>0</v>
      </c>
      <c r="AI19" s="55">
        <f t="shared" si="6"/>
        <v>0</v>
      </c>
      <c r="AJ19" s="55">
        <f t="shared" si="7"/>
        <v>0</v>
      </c>
      <c r="AK19" s="55">
        <f t="shared" si="8"/>
        <v>0</v>
      </c>
      <c r="AL19" s="56">
        <f t="shared" si="9"/>
        <v>0</v>
      </c>
      <c r="AN19" s="54">
        <f t="shared" si="10"/>
        <v>0</v>
      </c>
      <c r="AO19" s="54">
        <f t="shared" si="11"/>
        <v>0</v>
      </c>
      <c r="AP19" s="55">
        <f t="shared" si="12"/>
        <v>0</v>
      </c>
      <c r="AQ19" s="55">
        <f t="shared" si="13"/>
        <v>0</v>
      </c>
      <c r="AR19" s="55">
        <f t="shared" si="14"/>
        <v>0</v>
      </c>
      <c r="AS19" s="55">
        <f t="shared" si="15"/>
        <v>0</v>
      </c>
      <c r="AT19" s="55">
        <f t="shared" si="16"/>
        <v>0</v>
      </c>
      <c r="AU19" s="55">
        <f t="shared" si="17"/>
        <v>0</v>
      </c>
      <c r="AV19" s="55">
        <f t="shared" si="18"/>
        <v>0</v>
      </c>
      <c r="AW19" s="56">
        <f t="shared" si="19"/>
        <v>0</v>
      </c>
      <c r="AY19" s="54">
        <f t="shared" si="20"/>
        <v>0</v>
      </c>
      <c r="AZ19" s="54">
        <f t="shared" si="21"/>
        <v>0</v>
      </c>
      <c r="BA19" s="55">
        <f t="shared" si="22"/>
        <v>0</v>
      </c>
      <c r="BB19" s="55">
        <f t="shared" si="23"/>
        <v>0</v>
      </c>
      <c r="BC19" s="55">
        <f t="shared" si="24"/>
        <v>0</v>
      </c>
      <c r="BD19" s="55">
        <f t="shared" si="25"/>
        <v>0</v>
      </c>
      <c r="BE19" s="55">
        <f t="shared" si="26"/>
        <v>1</v>
      </c>
      <c r="BF19" s="55">
        <f t="shared" si="27"/>
        <v>1</v>
      </c>
      <c r="BG19" s="55">
        <f t="shared" si="28"/>
        <v>0</v>
      </c>
      <c r="BH19" s="56">
        <f t="shared" si="29"/>
        <v>0</v>
      </c>
      <c r="BT19" s="59">
        <f t="shared" si="30"/>
        <v>1</v>
      </c>
      <c r="BU19" s="59">
        <f t="shared" si="31"/>
        <v>1</v>
      </c>
      <c r="BV19" s="59">
        <f t="shared" si="32"/>
        <v>1</v>
      </c>
      <c r="BW19" s="59" t="str">
        <f t="shared" si="33"/>
        <v xml:space="preserve"> </v>
      </c>
      <c r="BX19" s="59" t="str">
        <f t="shared" si="34"/>
        <v xml:space="preserve"> </v>
      </c>
      <c r="BY19" s="59" t="str">
        <f t="shared" si="35"/>
        <v xml:space="preserve"> </v>
      </c>
      <c r="BZ19" s="59" t="str">
        <f t="shared" si="36"/>
        <v xml:space="preserve"> </v>
      </c>
      <c r="CA19" s="59" t="str">
        <f t="shared" si="37"/>
        <v xml:space="preserve"> </v>
      </c>
      <c r="CB19" s="59" t="str">
        <f t="shared" si="38"/>
        <v xml:space="preserve"> </v>
      </c>
      <c r="CC19" s="60" t="e">
        <f t="shared" si="39"/>
        <v>#DIV/0!</v>
      </c>
      <c r="CD19" s="61">
        <f t="shared" si="40"/>
        <v>0.3</v>
      </c>
      <c r="CE19" s="61" t="e">
        <f t="shared" si="41"/>
        <v>#DIV/0!</v>
      </c>
    </row>
    <row r="20" spans="1:105" s="39" customFormat="1" ht="21.75" customHeight="1" x14ac:dyDescent="0.2">
      <c r="A20" s="51" t="s">
        <v>123</v>
      </c>
      <c r="B20" s="94">
        <v>15</v>
      </c>
      <c r="C20" s="107" t="s">
        <v>170</v>
      </c>
      <c r="D20" s="107" t="s">
        <v>30</v>
      </c>
      <c r="E20" s="107"/>
      <c r="F20" s="108" t="s">
        <v>171</v>
      </c>
      <c r="G20" s="117" t="s">
        <v>172</v>
      </c>
      <c r="H20" s="111">
        <v>732569101</v>
      </c>
      <c r="I20" s="111"/>
      <c r="J20" s="111"/>
      <c r="K20" s="111"/>
      <c r="L20" s="111"/>
      <c r="M20" s="111"/>
      <c r="N20" s="111"/>
      <c r="O20" s="112"/>
      <c r="P20" s="113" t="s">
        <v>13</v>
      </c>
      <c r="Q20" s="126" t="s">
        <v>13</v>
      </c>
      <c r="R20" s="126" t="s">
        <v>13</v>
      </c>
      <c r="S20" s="78"/>
      <c r="T20" s="78"/>
      <c r="U20" s="78"/>
      <c r="V20" s="119" t="s">
        <v>14</v>
      </c>
      <c r="W20" s="119" t="s">
        <v>14</v>
      </c>
      <c r="X20" s="119" t="s">
        <v>14</v>
      </c>
      <c r="Y20" s="296" t="s">
        <v>14</v>
      </c>
      <c r="Z20" s="94"/>
      <c r="AA20" s="115"/>
      <c r="AB20" s="122"/>
      <c r="AC20" s="53">
        <f t="shared" si="0"/>
        <v>1</v>
      </c>
      <c r="AD20" s="54">
        <f t="shared" si="1"/>
        <v>1</v>
      </c>
      <c r="AE20" s="55">
        <f t="shared" si="2"/>
        <v>1</v>
      </c>
      <c r="AF20" s="55">
        <f t="shared" si="3"/>
        <v>0</v>
      </c>
      <c r="AG20" s="55">
        <f t="shared" si="4"/>
        <v>0</v>
      </c>
      <c r="AH20" s="55">
        <f t="shared" si="5"/>
        <v>0</v>
      </c>
      <c r="AI20" s="55">
        <f t="shared" si="6"/>
        <v>0</v>
      </c>
      <c r="AJ20" s="55">
        <f t="shared" si="7"/>
        <v>0</v>
      </c>
      <c r="AK20" s="55">
        <f t="shared" si="8"/>
        <v>0</v>
      </c>
      <c r="AL20" s="56">
        <f t="shared" si="9"/>
        <v>0</v>
      </c>
      <c r="AN20" s="54">
        <f t="shared" si="10"/>
        <v>0</v>
      </c>
      <c r="AO20" s="54">
        <f t="shared" si="11"/>
        <v>0</v>
      </c>
      <c r="AP20" s="55">
        <f t="shared" si="12"/>
        <v>0</v>
      </c>
      <c r="AQ20" s="55">
        <f t="shared" si="13"/>
        <v>0</v>
      </c>
      <c r="AR20" s="55">
        <f t="shared" si="14"/>
        <v>0</v>
      </c>
      <c r="AS20" s="55">
        <f t="shared" si="15"/>
        <v>0</v>
      </c>
      <c r="AT20" s="55">
        <f t="shared" si="16"/>
        <v>0</v>
      </c>
      <c r="AU20" s="55">
        <f t="shared" si="17"/>
        <v>0</v>
      </c>
      <c r="AV20" s="55">
        <f t="shared" si="18"/>
        <v>0</v>
      </c>
      <c r="AW20" s="56">
        <f t="shared" si="19"/>
        <v>0</v>
      </c>
      <c r="AY20" s="54">
        <f t="shared" si="20"/>
        <v>0</v>
      </c>
      <c r="AZ20" s="54">
        <f t="shared" si="21"/>
        <v>0</v>
      </c>
      <c r="BA20" s="55">
        <f t="shared" si="22"/>
        <v>0</v>
      </c>
      <c r="BB20" s="55">
        <f t="shared" si="23"/>
        <v>0</v>
      </c>
      <c r="BC20" s="55">
        <f t="shared" si="24"/>
        <v>0</v>
      </c>
      <c r="BD20" s="55">
        <f t="shared" si="25"/>
        <v>0</v>
      </c>
      <c r="BE20" s="55">
        <f t="shared" si="26"/>
        <v>1</v>
      </c>
      <c r="BF20" s="55">
        <f t="shared" si="27"/>
        <v>1</v>
      </c>
      <c r="BG20" s="55">
        <f t="shared" si="28"/>
        <v>1</v>
      </c>
      <c r="BH20" s="56">
        <f t="shared" si="29"/>
        <v>1</v>
      </c>
      <c r="BT20" s="59">
        <f t="shared" si="30"/>
        <v>1</v>
      </c>
      <c r="BU20" s="59">
        <f t="shared" si="31"/>
        <v>1</v>
      </c>
      <c r="BV20" s="59">
        <f t="shared" si="32"/>
        <v>1</v>
      </c>
      <c r="BW20" s="59" t="str">
        <f t="shared" si="33"/>
        <v xml:space="preserve"> </v>
      </c>
      <c r="BX20" s="59" t="str">
        <f t="shared" si="34"/>
        <v xml:space="preserve"> </v>
      </c>
      <c r="BY20" s="59" t="str">
        <f t="shared" si="35"/>
        <v xml:space="preserve"> </v>
      </c>
      <c r="BZ20" s="59" t="str">
        <f t="shared" si="36"/>
        <v xml:space="preserve"> </v>
      </c>
      <c r="CA20" s="59" t="str">
        <f t="shared" si="37"/>
        <v xml:space="preserve"> </v>
      </c>
      <c r="CB20" s="59" t="str">
        <f t="shared" si="38"/>
        <v xml:space="preserve"> </v>
      </c>
      <c r="CC20" s="60" t="e">
        <f t="shared" si="39"/>
        <v>#DIV/0!</v>
      </c>
      <c r="CD20" s="61">
        <f t="shared" si="40"/>
        <v>0.3</v>
      </c>
      <c r="CE20" s="61" t="e">
        <f t="shared" si="41"/>
        <v>#DIV/0!</v>
      </c>
    </row>
    <row r="21" spans="1:105" s="39" customFormat="1" ht="21.75" customHeight="1" x14ac:dyDescent="0.2">
      <c r="A21" s="63" t="s">
        <v>124</v>
      </c>
      <c r="B21" s="94">
        <v>16</v>
      </c>
      <c r="C21" s="107" t="s">
        <v>40</v>
      </c>
      <c r="D21" s="107" t="s">
        <v>30</v>
      </c>
      <c r="E21" s="132" t="s">
        <v>197</v>
      </c>
      <c r="F21" s="107" t="s">
        <v>173</v>
      </c>
      <c r="G21" s="109" t="s">
        <v>174</v>
      </c>
      <c r="H21" s="133" t="s">
        <v>176</v>
      </c>
      <c r="I21" s="111"/>
      <c r="J21" s="111"/>
      <c r="K21" s="111"/>
      <c r="L21" s="111"/>
      <c r="M21" s="111"/>
      <c r="N21" s="111"/>
      <c r="O21" s="133"/>
      <c r="P21" s="113" t="s">
        <v>13</v>
      </c>
      <c r="Q21" s="113" t="s">
        <v>13</v>
      </c>
      <c r="R21" s="113" t="s">
        <v>13</v>
      </c>
      <c r="S21" s="78"/>
      <c r="T21" s="78"/>
      <c r="U21" s="126" t="s">
        <v>13</v>
      </c>
      <c r="V21" s="119" t="s">
        <v>14</v>
      </c>
      <c r="W21" s="119" t="s">
        <v>14</v>
      </c>
      <c r="X21" s="119" t="s">
        <v>14</v>
      </c>
      <c r="Y21" s="296" t="s">
        <v>14</v>
      </c>
      <c r="Z21" s="94"/>
      <c r="AA21" s="115"/>
      <c r="AB21" s="122"/>
      <c r="AC21" s="53">
        <f t="shared" si="0"/>
        <v>1</v>
      </c>
      <c r="AD21" s="54">
        <f t="shared" si="1"/>
        <v>1</v>
      </c>
      <c r="AE21" s="55">
        <f t="shared" si="2"/>
        <v>1</v>
      </c>
      <c r="AF21" s="55">
        <f t="shared" si="3"/>
        <v>0</v>
      </c>
      <c r="AG21" s="55">
        <f t="shared" si="4"/>
        <v>0</v>
      </c>
      <c r="AH21" s="55">
        <f t="shared" si="5"/>
        <v>1</v>
      </c>
      <c r="AI21" s="55">
        <f t="shared" si="6"/>
        <v>0</v>
      </c>
      <c r="AJ21" s="55">
        <f t="shared" si="7"/>
        <v>0</v>
      </c>
      <c r="AK21" s="55">
        <f t="shared" si="8"/>
        <v>0</v>
      </c>
      <c r="AL21" s="56">
        <f t="shared" si="9"/>
        <v>0</v>
      </c>
      <c r="AN21" s="54">
        <f t="shared" si="10"/>
        <v>0</v>
      </c>
      <c r="AO21" s="54">
        <f t="shared" si="11"/>
        <v>0</v>
      </c>
      <c r="AP21" s="55">
        <f t="shared" si="12"/>
        <v>0</v>
      </c>
      <c r="AQ21" s="55">
        <f t="shared" si="13"/>
        <v>0</v>
      </c>
      <c r="AR21" s="55">
        <f t="shared" si="14"/>
        <v>0</v>
      </c>
      <c r="AS21" s="55">
        <f t="shared" si="15"/>
        <v>0</v>
      </c>
      <c r="AT21" s="55">
        <f t="shared" si="16"/>
        <v>0</v>
      </c>
      <c r="AU21" s="55">
        <f t="shared" si="17"/>
        <v>0</v>
      </c>
      <c r="AV21" s="55">
        <f t="shared" si="18"/>
        <v>0</v>
      </c>
      <c r="AW21" s="56">
        <f t="shared" si="19"/>
        <v>0</v>
      </c>
      <c r="AY21" s="54">
        <f t="shared" si="20"/>
        <v>0</v>
      </c>
      <c r="AZ21" s="54">
        <f t="shared" si="21"/>
        <v>0</v>
      </c>
      <c r="BA21" s="55">
        <f t="shared" si="22"/>
        <v>0</v>
      </c>
      <c r="BB21" s="55">
        <f t="shared" si="23"/>
        <v>0</v>
      </c>
      <c r="BC21" s="55">
        <f t="shared" si="24"/>
        <v>0</v>
      </c>
      <c r="BD21" s="55">
        <f t="shared" si="25"/>
        <v>0</v>
      </c>
      <c r="BE21" s="55">
        <f t="shared" si="26"/>
        <v>1</v>
      </c>
      <c r="BF21" s="55">
        <f t="shared" si="27"/>
        <v>1</v>
      </c>
      <c r="BG21" s="55">
        <f t="shared" si="28"/>
        <v>1</v>
      </c>
      <c r="BH21" s="56">
        <f t="shared" si="29"/>
        <v>1</v>
      </c>
      <c r="BT21" s="59">
        <f t="shared" si="30"/>
        <v>1</v>
      </c>
      <c r="BU21" s="59">
        <f t="shared" si="31"/>
        <v>1</v>
      </c>
      <c r="BV21" s="59">
        <f t="shared" si="32"/>
        <v>1</v>
      </c>
      <c r="BW21" s="59" t="str">
        <f t="shared" si="33"/>
        <v xml:space="preserve"> </v>
      </c>
      <c r="BX21" s="59" t="str">
        <f t="shared" si="34"/>
        <v xml:space="preserve"> </v>
      </c>
      <c r="BY21" s="59">
        <f t="shared" si="35"/>
        <v>1</v>
      </c>
      <c r="BZ21" s="59" t="str">
        <f t="shared" si="36"/>
        <v xml:space="preserve"> </v>
      </c>
      <c r="CA21" s="59" t="str">
        <f t="shared" si="37"/>
        <v xml:space="preserve"> </v>
      </c>
      <c r="CB21" s="59" t="str">
        <f t="shared" si="38"/>
        <v xml:space="preserve"> </v>
      </c>
      <c r="CC21" s="60" t="e">
        <f t="shared" si="39"/>
        <v>#DIV/0!</v>
      </c>
      <c r="CD21" s="61">
        <f t="shared" si="40"/>
        <v>0.4</v>
      </c>
      <c r="CE21" s="61" t="e">
        <f t="shared" si="41"/>
        <v>#DIV/0!</v>
      </c>
    </row>
    <row r="22" spans="1:105" s="39" customFormat="1" ht="21.75" customHeight="1" x14ac:dyDescent="0.2">
      <c r="A22" s="63" t="s">
        <v>123</v>
      </c>
      <c r="B22" s="94">
        <v>17</v>
      </c>
      <c r="C22" s="108" t="s">
        <v>199</v>
      </c>
      <c r="D22" s="108" t="s">
        <v>177</v>
      </c>
      <c r="E22" s="107"/>
      <c r="F22" s="108" t="s">
        <v>178</v>
      </c>
      <c r="G22" s="117" t="s">
        <v>179</v>
      </c>
      <c r="H22" s="111">
        <v>836074875</v>
      </c>
      <c r="I22" s="111"/>
      <c r="J22" s="111"/>
      <c r="K22" s="111"/>
      <c r="L22" s="111"/>
      <c r="M22" s="111"/>
      <c r="N22" s="111"/>
      <c r="O22" s="112"/>
      <c r="P22" s="113" t="s">
        <v>13</v>
      </c>
      <c r="Q22" s="113" t="s">
        <v>13</v>
      </c>
      <c r="R22" s="113" t="s">
        <v>13</v>
      </c>
      <c r="S22" s="134" t="s">
        <v>14</v>
      </c>
      <c r="T22" s="134" t="s">
        <v>14</v>
      </c>
      <c r="U22" s="126" t="s">
        <v>13</v>
      </c>
      <c r="V22" s="119" t="s">
        <v>13</v>
      </c>
      <c r="W22" s="119" t="s">
        <v>13</v>
      </c>
      <c r="X22" s="78"/>
      <c r="Y22" s="128"/>
      <c r="Z22" s="94">
        <v>219</v>
      </c>
      <c r="AA22" s="115">
        <v>150</v>
      </c>
      <c r="AB22" s="106"/>
      <c r="AC22" s="53">
        <f t="shared" si="0"/>
        <v>1</v>
      </c>
      <c r="AD22" s="54">
        <f t="shared" si="1"/>
        <v>1</v>
      </c>
      <c r="AE22" s="55">
        <f t="shared" si="2"/>
        <v>1</v>
      </c>
      <c r="AF22" s="55">
        <f t="shared" si="3"/>
        <v>0</v>
      </c>
      <c r="AG22" s="55">
        <f t="shared" si="4"/>
        <v>0</v>
      </c>
      <c r="AH22" s="55">
        <f t="shared" si="5"/>
        <v>1</v>
      </c>
      <c r="AI22" s="55">
        <f t="shared" si="6"/>
        <v>1</v>
      </c>
      <c r="AJ22" s="55">
        <f t="shared" si="7"/>
        <v>1</v>
      </c>
      <c r="AK22" s="55">
        <f t="shared" si="8"/>
        <v>0</v>
      </c>
      <c r="AL22" s="56">
        <f t="shared" si="9"/>
        <v>0</v>
      </c>
      <c r="AN22" s="54">
        <f t="shared" si="10"/>
        <v>0</v>
      </c>
      <c r="AO22" s="54">
        <f t="shared" si="11"/>
        <v>0</v>
      </c>
      <c r="AP22" s="55">
        <f t="shared" si="12"/>
        <v>0</v>
      </c>
      <c r="AQ22" s="55">
        <f t="shared" si="13"/>
        <v>0</v>
      </c>
      <c r="AR22" s="55">
        <f t="shared" si="14"/>
        <v>0</v>
      </c>
      <c r="AS22" s="55">
        <f t="shared" si="15"/>
        <v>0</v>
      </c>
      <c r="AT22" s="55">
        <f t="shared" si="16"/>
        <v>0</v>
      </c>
      <c r="AU22" s="55">
        <f t="shared" si="17"/>
        <v>0</v>
      </c>
      <c r="AV22" s="55">
        <f t="shared" si="18"/>
        <v>0</v>
      </c>
      <c r="AW22" s="56">
        <f t="shared" si="19"/>
        <v>0</v>
      </c>
      <c r="AY22" s="54">
        <f t="shared" si="20"/>
        <v>0</v>
      </c>
      <c r="AZ22" s="54">
        <f t="shared" si="21"/>
        <v>0</v>
      </c>
      <c r="BA22" s="55">
        <f t="shared" si="22"/>
        <v>0</v>
      </c>
      <c r="BB22" s="55">
        <f t="shared" si="23"/>
        <v>1</v>
      </c>
      <c r="BC22" s="55">
        <f t="shared" si="24"/>
        <v>1</v>
      </c>
      <c r="BD22" s="55">
        <f t="shared" si="25"/>
        <v>0</v>
      </c>
      <c r="BE22" s="55">
        <f t="shared" si="26"/>
        <v>0</v>
      </c>
      <c r="BF22" s="55">
        <f t="shared" si="27"/>
        <v>0</v>
      </c>
      <c r="BG22" s="55">
        <f t="shared" si="28"/>
        <v>0</v>
      </c>
      <c r="BH22" s="56">
        <f t="shared" si="29"/>
        <v>0</v>
      </c>
      <c r="BT22" s="59">
        <f t="shared" si="30"/>
        <v>1</v>
      </c>
      <c r="BU22" s="59">
        <f t="shared" si="31"/>
        <v>1</v>
      </c>
      <c r="BV22" s="59">
        <f t="shared" si="32"/>
        <v>1</v>
      </c>
      <c r="BW22" s="59" t="str">
        <f t="shared" si="33"/>
        <v xml:space="preserve"> </v>
      </c>
      <c r="BX22" s="59" t="str">
        <f t="shared" si="34"/>
        <v xml:space="preserve"> </v>
      </c>
      <c r="BY22" s="59">
        <f t="shared" si="35"/>
        <v>1</v>
      </c>
      <c r="BZ22" s="59">
        <f t="shared" si="36"/>
        <v>1</v>
      </c>
      <c r="CA22" s="59">
        <f t="shared" si="37"/>
        <v>1</v>
      </c>
      <c r="CB22" s="59" t="str">
        <f t="shared" si="38"/>
        <v xml:space="preserve"> </v>
      </c>
      <c r="CC22" s="60">
        <f t="shared" si="39"/>
        <v>0.68493150684931503</v>
      </c>
      <c r="CD22" s="61">
        <f t="shared" si="40"/>
        <v>0.6</v>
      </c>
      <c r="CE22" s="61">
        <f t="shared" si="41"/>
        <v>6.8493150684931503E-2</v>
      </c>
    </row>
    <row r="23" spans="1:105" s="39" customFormat="1" ht="21.75" customHeight="1" x14ac:dyDescent="0.2">
      <c r="A23" s="51" t="s">
        <v>124</v>
      </c>
      <c r="B23" s="94">
        <v>18</v>
      </c>
      <c r="C23" s="107" t="s">
        <v>37</v>
      </c>
      <c r="D23" s="107" t="s">
        <v>30</v>
      </c>
      <c r="E23" s="108" t="s">
        <v>189</v>
      </c>
      <c r="F23" s="107" t="s">
        <v>180</v>
      </c>
      <c r="G23" s="117" t="s">
        <v>181</v>
      </c>
      <c r="H23" s="111" t="s">
        <v>182</v>
      </c>
      <c r="I23" s="292" t="s">
        <v>181</v>
      </c>
      <c r="J23" s="111"/>
      <c r="K23" s="111"/>
      <c r="L23" s="111"/>
      <c r="M23" s="111"/>
      <c r="N23" s="111"/>
      <c r="O23" s="112"/>
      <c r="P23" s="113" t="s">
        <v>13</v>
      </c>
      <c r="Q23" s="113" t="s">
        <v>13</v>
      </c>
      <c r="R23" s="289" t="s">
        <v>13</v>
      </c>
      <c r="S23" s="78"/>
      <c r="T23" s="78"/>
      <c r="U23" s="78" t="s">
        <v>13</v>
      </c>
      <c r="V23" s="126" t="s">
        <v>13</v>
      </c>
      <c r="W23" s="126" t="s">
        <v>13</v>
      </c>
      <c r="X23" s="119" t="s">
        <v>14</v>
      </c>
      <c r="Y23" s="296" t="s">
        <v>14</v>
      </c>
      <c r="Z23" s="94"/>
      <c r="AA23" s="115"/>
      <c r="AB23" s="122"/>
      <c r="AC23" s="53">
        <f t="shared" si="0"/>
        <v>1</v>
      </c>
      <c r="AD23" s="54">
        <f t="shared" si="1"/>
        <v>1</v>
      </c>
      <c r="AE23" s="55">
        <f t="shared" si="2"/>
        <v>1</v>
      </c>
      <c r="AF23" s="55">
        <f t="shared" si="3"/>
        <v>0</v>
      </c>
      <c r="AG23" s="55">
        <f t="shared" si="4"/>
        <v>0</v>
      </c>
      <c r="AH23" s="55">
        <f t="shared" si="5"/>
        <v>1</v>
      </c>
      <c r="AI23" s="55">
        <f t="shared" si="6"/>
        <v>1</v>
      </c>
      <c r="AJ23" s="55">
        <f t="shared" si="7"/>
        <v>1</v>
      </c>
      <c r="AK23" s="55">
        <f t="shared" si="8"/>
        <v>0</v>
      </c>
      <c r="AL23" s="56">
        <f t="shared" si="9"/>
        <v>0</v>
      </c>
      <c r="AN23" s="54">
        <f t="shared" si="10"/>
        <v>0</v>
      </c>
      <c r="AO23" s="54">
        <f t="shared" si="11"/>
        <v>0</v>
      </c>
      <c r="AP23" s="55">
        <f t="shared" si="12"/>
        <v>0</v>
      </c>
      <c r="AQ23" s="55">
        <f t="shared" si="13"/>
        <v>0</v>
      </c>
      <c r="AR23" s="55">
        <f t="shared" si="14"/>
        <v>0</v>
      </c>
      <c r="AS23" s="55">
        <f t="shared" si="15"/>
        <v>0</v>
      </c>
      <c r="AT23" s="55">
        <f t="shared" si="16"/>
        <v>0</v>
      </c>
      <c r="AU23" s="55">
        <f t="shared" si="17"/>
        <v>0</v>
      </c>
      <c r="AV23" s="55">
        <f t="shared" si="18"/>
        <v>0</v>
      </c>
      <c r="AW23" s="56">
        <f t="shared" si="19"/>
        <v>0</v>
      </c>
      <c r="AY23" s="54">
        <f t="shared" si="20"/>
        <v>0</v>
      </c>
      <c r="AZ23" s="54">
        <f t="shared" si="21"/>
        <v>0</v>
      </c>
      <c r="BA23" s="55">
        <f t="shared" si="22"/>
        <v>0</v>
      </c>
      <c r="BB23" s="55">
        <f t="shared" si="23"/>
        <v>0</v>
      </c>
      <c r="BC23" s="55">
        <f t="shared" si="24"/>
        <v>0</v>
      </c>
      <c r="BD23" s="55">
        <f t="shared" si="25"/>
        <v>0</v>
      </c>
      <c r="BE23" s="55">
        <f t="shared" si="26"/>
        <v>0</v>
      </c>
      <c r="BF23" s="55">
        <f t="shared" si="27"/>
        <v>0</v>
      </c>
      <c r="BG23" s="55">
        <f t="shared" si="28"/>
        <v>1</v>
      </c>
      <c r="BH23" s="56">
        <f t="shared" si="29"/>
        <v>1</v>
      </c>
      <c r="BT23" s="59">
        <f t="shared" si="30"/>
        <v>1</v>
      </c>
      <c r="BU23" s="59">
        <f t="shared" si="31"/>
        <v>1</v>
      </c>
      <c r="BV23" s="59">
        <f t="shared" si="32"/>
        <v>1</v>
      </c>
      <c r="BW23" s="59" t="str">
        <f t="shared" si="33"/>
        <v xml:space="preserve"> </v>
      </c>
      <c r="BX23" s="59" t="str">
        <f t="shared" si="34"/>
        <v xml:space="preserve"> </v>
      </c>
      <c r="BY23" s="59">
        <f t="shared" si="35"/>
        <v>1</v>
      </c>
      <c r="BZ23" s="59">
        <f t="shared" si="36"/>
        <v>1</v>
      </c>
      <c r="CA23" s="59">
        <f t="shared" si="37"/>
        <v>1</v>
      </c>
      <c r="CB23" s="59" t="str">
        <f t="shared" si="38"/>
        <v xml:space="preserve"> </v>
      </c>
      <c r="CC23" s="60" t="e">
        <f t="shared" si="39"/>
        <v>#DIV/0!</v>
      </c>
      <c r="CD23" s="61">
        <f t="shared" si="40"/>
        <v>0.6</v>
      </c>
      <c r="CE23" s="61" t="e">
        <f t="shared" si="41"/>
        <v>#DIV/0!</v>
      </c>
    </row>
    <row r="24" spans="1:105" s="39" customFormat="1" ht="21.75" customHeight="1" x14ac:dyDescent="0.2">
      <c r="A24" s="51" t="s">
        <v>125</v>
      </c>
      <c r="B24" s="94">
        <v>19</v>
      </c>
      <c r="C24" s="107" t="s">
        <v>183</v>
      </c>
      <c r="D24" s="107" t="s">
        <v>184</v>
      </c>
      <c r="E24" s="107" t="s">
        <v>185</v>
      </c>
      <c r="F24" s="108" t="s">
        <v>186</v>
      </c>
      <c r="G24" s="117" t="s">
        <v>190</v>
      </c>
      <c r="H24" s="111"/>
      <c r="I24" s="111"/>
      <c r="J24" s="111"/>
      <c r="K24" s="111"/>
      <c r="L24" s="111"/>
      <c r="M24" s="111"/>
      <c r="N24" s="111"/>
      <c r="O24" s="112"/>
      <c r="P24" s="113" t="s">
        <v>13</v>
      </c>
      <c r="Q24" s="113" t="s">
        <v>13</v>
      </c>
      <c r="R24" s="113" t="s">
        <v>13</v>
      </c>
      <c r="S24" s="127" t="s">
        <v>14</v>
      </c>
      <c r="T24" s="127" t="s">
        <v>14</v>
      </c>
      <c r="U24" s="119" t="s">
        <v>14</v>
      </c>
      <c r="V24" s="119" t="s">
        <v>13</v>
      </c>
      <c r="W24" s="119" t="s">
        <v>13</v>
      </c>
      <c r="X24" s="127" t="s">
        <v>14</v>
      </c>
      <c r="Y24" s="135"/>
      <c r="Z24" s="295">
        <v>130</v>
      </c>
      <c r="AA24" s="115" t="s">
        <v>13</v>
      </c>
      <c r="AB24" s="106"/>
      <c r="AC24" s="53">
        <f t="shared" si="0"/>
        <v>1</v>
      </c>
      <c r="AD24" s="54">
        <f t="shared" si="1"/>
        <v>1</v>
      </c>
      <c r="AE24" s="55">
        <f t="shared" si="2"/>
        <v>1</v>
      </c>
      <c r="AF24" s="55">
        <f t="shared" si="3"/>
        <v>0</v>
      </c>
      <c r="AG24" s="55">
        <f t="shared" si="4"/>
        <v>0</v>
      </c>
      <c r="AH24" s="55">
        <f t="shared" si="5"/>
        <v>0</v>
      </c>
      <c r="AI24" s="55">
        <f t="shared" si="6"/>
        <v>1</v>
      </c>
      <c r="AJ24" s="55">
        <f t="shared" si="7"/>
        <v>1</v>
      </c>
      <c r="AK24" s="55">
        <f t="shared" si="8"/>
        <v>0</v>
      </c>
      <c r="AL24" s="56">
        <f t="shared" si="9"/>
        <v>0</v>
      </c>
      <c r="AN24" s="54">
        <f t="shared" si="10"/>
        <v>0</v>
      </c>
      <c r="AO24" s="54">
        <f t="shared" si="11"/>
        <v>0</v>
      </c>
      <c r="AP24" s="55">
        <f t="shared" si="12"/>
        <v>0</v>
      </c>
      <c r="AQ24" s="55">
        <f t="shared" si="13"/>
        <v>0</v>
      </c>
      <c r="AR24" s="55">
        <f t="shared" si="14"/>
        <v>0</v>
      </c>
      <c r="AS24" s="55">
        <f t="shared" si="15"/>
        <v>0</v>
      </c>
      <c r="AT24" s="55">
        <f t="shared" si="16"/>
        <v>0</v>
      </c>
      <c r="AU24" s="55">
        <f t="shared" si="17"/>
        <v>0</v>
      </c>
      <c r="AV24" s="55">
        <f t="shared" si="18"/>
        <v>0</v>
      </c>
      <c r="AW24" s="56">
        <f t="shared" si="19"/>
        <v>0</v>
      </c>
      <c r="AY24" s="54">
        <f t="shared" si="20"/>
        <v>0</v>
      </c>
      <c r="AZ24" s="54">
        <f t="shared" si="21"/>
        <v>0</v>
      </c>
      <c r="BA24" s="55">
        <f t="shared" si="22"/>
        <v>0</v>
      </c>
      <c r="BB24" s="55">
        <f t="shared" si="23"/>
        <v>1</v>
      </c>
      <c r="BC24" s="55">
        <f t="shared" si="24"/>
        <v>1</v>
      </c>
      <c r="BD24" s="55">
        <f t="shared" si="25"/>
        <v>1</v>
      </c>
      <c r="BE24" s="55">
        <f t="shared" si="26"/>
        <v>0</v>
      </c>
      <c r="BF24" s="55">
        <f t="shared" si="27"/>
        <v>0</v>
      </c>
      <c r="BG24" s="55">
        <f t="shared" si="28"/>
        <v>1</v>
      </c>
      <c r="BH24" s="56">
        <f t="shared" si="29"/>
        <v>0</v>
      </c>
      <c r="BT24" s="59">
        <f t="shared" si="30"/>
        <v>1</v>
      </c>
      <c r="BU24" s="59">
        <f t="shared" si="31"/>
        <v>1</v>
      </c>
      <c r="BV24" s="59">
        <f t="shared" si="32"/>
        <v>1</v>
      </c>
      <c r="BW24" s="59" t="str">
        <f t="shared" si="33"/>
        <v xml:space="preserve"> </v>
      </c>
      <c r="BX24" s="59" t="str">
        <f t="shared" si="34"/>
        <v xml:space="preserve"> </v>
      </c>
      <c r="BY24" s="59" t="str">
        <f t="shared" si="35"/>
        <v xml:space="preserve"> </v>
      </c>
      <c r="BZ24" s="59">
        <f t="shared" si="36"/>
        <v>1</v>
      </c>
      <c r="CA24" s="59">
        <f t="shared" si="37"/>
        <v>1</v>
      </c>
      <c r="CB24" s="59" t="str">
        <f t="shared" si="38"/>
        <v xml:space="preserve"> </v>
      </c>
      <c r="CC24" s="60" t="e">
        <f t="shared" si="39"/>
        <v>#VALUE!</v>
      </c>
      <c r="CD24" s="61">
        <f t="shared" si="40"/>
        <v>0.5</v>
      </c>
      <c r="CE24" s="61" t="e">
        <f t="shared" si="41"/>
        <v>#VALUE!</v>
      </c>
    </row>
    <row r="25" spans="1:105" s="39" customFormat="1" ht="21.75" customHeight="1" x14ac:dyDescent="0.2">
      <c r="A25" s="51" t="s">
        <v>125</v>
      </c>
      <c r="B25" s="94">
        <v>20</v>
      </c>
      <c r="C25" s="107" t="s">
        <v>187</v>
      </c>
      <c r="D25" s="136" t="s">
        <v>192</v>
      </c>
      <c r="E25" s="136" t="s">
        <v>188</v>
      </c>
      <c r="F25" s="136"/>
      <c r="G25" s="109" t="s">
        <v>195</v>
      </c>
      <c r="H25" s="110"/>
      <c r="I25" s="137"/>
      <c r="J25" s="137"/>
      <c r="K25" s="137"/>
      <c r="L25" s="137"/>
      <c r="M25" s="137"/>
      <c r="N25" s="137"/>
      <c r="O25" s="138"/>
      <c r="P25" s="113" t="s">
        <v>13</v>
      </c>
      <c r="Q25" s="113" t="s">
        <v>13</v>
      </c>
      <c r="R25" s="113" t="s">
        <v>13</v>
      </c>
      <c r="S25" s="126" t="s">
        <v>13</v>
      </c>
      <c r="T25" s="139"/>
      <c r="U25" s="139"/>
      <c r="V25" s="139"/>
      <c r="W25" s="139"/>
      <c r="X25" s="139"/>
      <c r="Y25" s="131"/>
      <c r="Z25" s="94"/>
      <c r="AA25" s="115"/>
      <c r="AB25" s="122"/>
      <c r="AC25" s="53">
        <f t="shared" si="0"/>
        <v>1</v>
      </c>
      <c r="AD25" s="54">
        <f t="shared" si="1"/>
        <v>1</v>
      </c>
      <c r="AE25" s="55">
        <f t="shared" si="2"/>
        <v>1</v>
      </c>
      <c r="AF25" s="55">
        <f t="shared" si="3"/>
        <v>1</v>
      </c>
      <c r="AG25" s="55">
        <f t="shared" si="4"/>
        <v>0</v>
      </c>
      <c r="AH25" s="55">
        <f t="shared" si="5"/>
        <v>0</v>
      </c>
      <c r="AI25" s="55">
        <f t="shared" si="6"/>
        <v>0</v>
      </c>
      <c r="AJ25" s="55">
        <f t="shared" si="7"/>
        <v>0</v>
      </c>
      <c r="AK25" s="55">
        <f t="shared" si="8"/>
        <v>0</v>
      </c>
      <c r="AL25" s="56">
        <f t="shared" si="9"/>
        <v>0</v>
      </c>
      <c r="AN25" s="54">
        <f t="shared" si="10"/>
        <v>0</v>
      </c>
      <c r="AO25" s="54">
        <f t="shared" si="11"/>
        <v>0</v>
      </c>
      <c r="AP25" s="55">
        <f t="shared" si="12"/>
        <v>0</v>
      </c>
      <c r="AQ25" s="55">
        <f t="shared" si="13"/>
        <v>0</v>
      </c>
      <c r="AR25" s="55">
        <f t="shared" si="14"/>
        <v>0</v>
      </c>
      <c r="AS25" s="55">
        <f t="shared" si="15"/>
        <v>0</v>
      </c>
      <c r="AT25" s="55">
        <f t="shared" si="16"/>
        <v>0</v>
      </c>
      <c r="AU25" s="55">
        <f t="shared" si="17"/>
        <v>0</v>
      </c>
      <c r="AV25" s="55">
        <f t="shared" si="18"/>
        <v>0</v>
      </c>
      <c r="AW25" s="56">
        <f t="shared" si="19"/>
        <v>0</v>
      </c>
      <c r="AY25" s="54">
        <f t="shared" si="20"/>
        <v>0</v>
      </c>
      <c r="AZ25" s="54">
        <f t="shared" si="21"/>
        <v>0</v>
      </c>
      <c r="BA25" s="55">
        <f t="shared" si="22"/>
        <v>0</v>
      </c>
      <c r="BB25" s="55">
        <f t="shared" si="23"/>
        <v>0</v>
      </c>
      <c r="BC25" s="55">
        <f t="shared" si="24"/>
        <v>0</v>
      </c>
      <c r="BD25" s="55">
        <f t="shared" si="25"/>
        <v>0</v>
      </c>
      <c r="BE25" s="55">
        <f t="shared" si="26"/>
        <v>0</v>
      </c>
      <c r="BF25" s="55">
        <f t="shared" si="27"/>
        <v>0</v>
      </c>
      <c r="BG25" s="55">
        <f t="shared" si="28"/>
        <v>0</v>
      </c>
      <c r="BH25" s="56">
        <f t="shared" si="29"/>
        <v>0</v>
      </c>
      <c r="BT25" s="59">
        <f t="shared" si="30"/>
        <v>1</v>
      </c>
      <c r="BU25" s="59">
        <f t="shared" si="31"/>
        <v>1</v>
      </c>
      <c r="BV25" s="59">
        <f t="shared" si="32"/>
        <v>1</v>
      </c>
      <c r="BW25" s="59">
        <f t="shared" si="33"/>
        <v>1</v>
      </c>
      <c r="BX25" s="59" t="str">
        <f t="shared" si="34"/>
        <v xml:space="preserve"> </v>
      </c>
      <c r="BY25" s="59" t="str">
        <f t="shared" si="35"/>
        <v xml:space="preserve"> </v>
      </c>
      <c r="BZ25" s="59" t="str">
        <f t="shared" si="36"/>
        <v xml:space="preserve"> </v>
      </c>
      <c r="CA25" s="59" t="str">
        <f t="shared" si="37"/>
        <v xml:space="preserve"> </v>
      </c>
      <c r="CB25" s="59" t="str">
        <f t="shared" si="38"/>
        <v xml:space="preserve"> </v>
      </c>
      <c r="CC25" s="60" t="e">
        <f t="shared" si="39"/>
        <v>#DIV/0!</v>
      </c>
      <c r="CD25" s="61">
        <f t="shared" si="40"/>
        <v>0.4</v>
      </c>
      <c r="CE25" s="61" t="e">
        <f t="shared" si="41"/>
        <v>#DIV/0!</v>
      </c>
    </row>
    <row r="26" spans="1:105" s="39" customFormat="1" ht="21.75" customHeight="1" thickBot="1" x14ac:dyDescent="0.25">
      <c r="A26" s="51" t="s">
        <v>123</v>
      </c>
      <c r="B26" s="94">
        <v>22</v>
      </c>
      <c r="C26" s="107" t="s">
        <v>191</v>
      </c>
      <c r="D26" s="107" t="s">
        <v>30</v>
      </c>
      <c r="E26" s="107"/>
      <c r="F26" s="108" t="s">
        <v>193</v>
      </c>
      <c r="G26" s="117" t="s">
        <v>194</v>
      </c>
      <c r="H26" s="118"/>
      <c r="I26" s="111"/>
      <c r="J26" s="111"/>
      <c r="K26" s="111"/>
      <c r="L26" s="111"/>
      <c r="M26" s="111"/>
      <c r="N26" s="111"/>
      <c r="O26" s="112"/>
      <c r="P26" s="140"/>
      <c r="Q26" s="78"/>
      <c r="R26" s="78"/>
      <c r="S26" s="78"/>
      <c r="T26" s="78"/>
      <c r="U26" s="78"/>
      <c r="V26" s="78"/>
      <c r="W26" s="78"/>
      <c r="X26" s="78"/>
      <c r="Y26" s="128"/>
      <c r="Z26" s="94"/>
      <c r="AA26" s="115"/>
      <c r="AB26" s="122"/>
      <c r="AC26" s="53">
        <f t="shared" si="0"/>
        <v>0</v>
      </c>
      <c r="AD26" s="54">
        <f t="shared" si="1"/>
        <v>0</v>
      </c>
      <c r="AE26" s="55">
        <f t="shared" si="2"/>
        <v>0</v>
      </c>
      <c r="AF26" s="55">
        <f t="shared" si="3"/>
        <v>0</v>
      </c>
      <c r="AG26" s="55">
        <f t="shared" si="4"/>
        <v>0</v>
      </c>
      <c r="AH26" s="55">
        <f t="shared" si="5"/>
        <v>0</v>
      </c>
      <c r="AI26" s="55">
        <f t="shared" si="6"/>
        <v>0</v>
      </c>
      <c r="AJ26" s="55">
        <f t="shared" si="7"/>
        <v>0</v>
      </c>
      <c r="AK26" s="55">
        <f t="shared" si="8"/>
        <v>0</v>
      </c>
      <c r="AL26" s="56">
        <f t="shared" si="9"/>
        <v>0</v>
      </c>
      <c r="AN26" s="54">
        <f t="shared" si="10"/>
        <v>0</v>
      </c>
      <c r="AO26" s="54">
        <f t="shared" si="11"/>
        <v>0</v>
      </c>
      <c r="AP26" s="55">
        <f t="shared" si="12"/>
        <v>0</v>
      </c>
      <c r="AQ26" s="55">
        <f t="shared" si="13"/>
        <v>0</v>
      </c>
      <c r="AR26" s="55">
        <f t="shared" si="14"/>
        <v>0</v>
      </c>
      <c r="AS26" s="55">
        <f t="shared" si="15"/>
        <v>0</v>
      </c>
      <c r="AT26" s="55">
        <f t="shared" si="16"/>
        <v>0</v>
      </c>
      <c r="AU26" s="55">
        <f t="shared" si="17"/>
        <v>0</v>
      </c>
      <c r="AV26" s="55">
        <f t="shared" si="18"/>
        <v>0</v>
      </c>
      <c r="AW26" s="56">
        <f t="shared" si="19"/>
        <v>0</v>
      </c>
      <c r="AY26" s="54">
        <f t="shared" si="20"/>
        <v>0</v>
      </c>
      <c r="AZ26" s="54">
        <f t="shared" si="21"/>
        <v>0</v>
      </c>
      <c r="BA26" s="55">
        <f t="shared" si="22"/>
        <v>0</v>
      </c>
      <c r="BB26" s="55">
        <f t="shared" si="23"/>
        <v>0</v>
      </c>
      <c r="BC26" s="55">
        <f t="shared" si="24"/>
        <v>0</v>
      </c>
      <c r="BD26" s="55">
        <f t="shared" si="25"/>
        <v>0</v>
      </c>
      <c r="BE26" s="55">
        <f t="shared" si="26"/>
        <v>0</v>
      </c>
      <c r="BF26" s="55">
        <f t="shared" si="27"/>
        <v>0</v>
      </c>
      <c r="BG26" s="55">
        <f t="shared" si="28"/>
        <v>0</v>
      </c>
      <c r="BH26" s="56">
        <f t="shared" si="29"/>
        <v>0</v>
      </c>
      <c r="BT26" s="59" t="str">
        <f t="shared" si="30"/>
        <v xml:space="preserve"> </v>
      </c>
      <c r="BU26" s="59" t="str">
        <f t="shared" si="31"/>
        <v xml:space="preserve"> </v>
      </c>
      <c r="BV26" s="59" t="str">
        <f t="shared" si="32"/>
        <v xml:space="preserve"> </v>
      </c>
      <c r="BW26" s="59" t="str">
        <f t="shared" si="33"/>
        <v xml:space="preserve"> </v>
      </c>
      <c r="BX26" s="59" t="str">
        <f t="shared" si="34"/>
        <v xml:space="preserve"> </v>
      </c>
      <c r="BY26" s="59" t="str">
        <f t="shared" si="35"/>
        <v xml:space="preserve"> </v>
      </c>
      <c r="BZ26" s="59" t="str">
        <f t="shared" si="36"/>
        <v xml:space="preserve"> </v>
      </c>
      <c r="CA26" s="59" t="str">
        <f t="shared" si="37"/>
        <v xml:space="preserve"> </v>
      </c>
      <c r="CB26" s="59" t="str">
        <f t="shared" si="38"/>
        <v xml:space="preserve"> </v>
      </c>
      <c r="CC26" s="60" t="e">
        <f t="shared" si="39"/>
        <v>#DIV/0!</v>
      </c>
      <c r="CD26" s="61">
        <f t="shared" si="40"/>
        <v>0</v>
      </c>
      <c r="CE26" s="61" t="e">
        <f t="shared" si="41"/>
        <v>#DIV/0!</v>
      </c>
    </row>
    <row r="27" spans="1:105" s="39" customFormat="1" ht="21.75" hidden="1" customHeight="1" x14ac:dyDescent="0.2">
      <c r="A27" s="51" t="s">
        <v>123</v>
      </c>
      <c r="B27" s="94"/>
      <c r="C27" s="107"/>
      <c r="D27" s="107"/>
      <c r="E27" s="107"/>
      <c r="F27" s="107"/>
      <c r="G27" s="109"/>
      <c r="H27" s="118"/>
      <c r="I27" s="111"/>
      <c r="J27" s="111"/>
      <c r="K27" s="111"/>
      <c r="L27" s="111"/>
      <c r="M27" s="111"/>
      <c r="N27" s="111"/>
      <c r="O27" s="112"/>
      <c r="P27" s="140"/>
      <c r="Q27" s="78"/>
      <c r="R27" s="78"/>
      <c r="S27" s="78"/>
      <c r="T27" s="78"/>
      <c r="U27" s="78"/>
      <c r="V27" s="78"/>
      <c r="W27" s="78"/>
      <c r="X27" s="78"/>
      <c r="Y27" s="128"/>
      <c r="Z27" s="94"/>
      <c r="AA27" s="115"/>
      <c r="AB27" s="122"/>
      <c r="AC27" s="53">
        <f t="shared" si="0"/>
        <v>0</v>
      </c>
      <c r="AD27" s="54">
        <f t="shared" si="1"/>
        <v>0</v>
      </c>
      <c r="AE27" s="55">
        <f t="shared" si="2"/>
        <v>0</v>
      </c>
      <c r="AF27" s="55">
        <f t="shared" si="3"/>
        <v>0</v>
      </c>
      <c r="AG27" s="55">
        <f t="shared" si="4"/>
        <v>0</v>
      </c>
      <c r="AH27" s="55">
        <f t="shared" si="5"/>
        <v>0</v>
      </c>
      <c r="AI27" s="55">
        <f t="shared" si="6"/>
        <v>0</v>
      </c>
      <c r="AJ27" s="55">
        <f t="shared" si="7"/>
        <v>0</v>
      </c>
      <c r="AK27" s="55">
        <f t="shared" si="8"/>
        <v>0</v>
      </c>
      <c r="AL27" s="56">
        <f t="shared" si="9"/>
        <v>0</v>
      </c>
      <c r="AN27" s="54">
        <f t="shared" si="10"/>
        <v>0</v>
      </c>
      <c r="AO27" s="54">
        <f t="shared" si="11"/>
        <v>0</v>
      </c>
      <c r="AP27" s="55">
        <f t="shared" si="12"/>
        <v>0</v>
      </c>
      <c r="AQ27" s="55">
        <f t="shared" si="13"/>
        <v>0</v>
      </c>
      <c r="AR27" s="55">
        <f t="shared" si="14"/>
        <v>0</v>
      </c>
      <c r="AS27" s="55">
        <f t="shared" si="15"/>
        <v>0</v>
      </c>
      <c r="AT27" s="55">
        <f t="shared" si="16"/>
        <v>0</v>
      </c>
      <c r="AU27" s="55">
        <f t="shared" si="17"/>
        <v>0</v>
      </c>
      <c r="AV27" s="55">
        <f t="shared" si="18"/>
        <v>0</v>
      </c>
      <c r="AW27" s="56">
        <f t="shared" si="19"/>
        <v>0</v>
      </c>
      <c r="AY27" s="54">
        <f t="shared" si="20"/>
        <v>0</v>
      </c>
      <c r="AZ27" s="54">
        <f t="shared" si="21"/>
        <v>0</v>
      </c>
      <c r="BA27" s="55">
        <f t="shared" si="22"/>
        <v>0</v>
      </c>
      <c r="BB27" s="55">
        <f t="shared" si="23"/>
        <v>0</v>
      </c>
      <c r="BC27" s="55">
        <f t="shared" si="24"/>
        <v>0</v>
      </c>
      <c r="BD27" s="55">
        <f t="shared" si="25"/>
        <v>0</v>
      </c>
      <c r="BE27" s="55">
        <f t="shared" si="26"/>
        <v>0</v>
      </c>
      <c r="BF27" s="55">
        <f t="shared" si="27"/>
        <v>0</v>
      </c>
      <c r="BG27" s="55">
        <f t="shared" si="28"/>
        <v>0</v>
      </c>
      <c r="BH27" s="56">
        <f t="shared" si="29"/>
        <v>0</v>
      </c>
      <c r="BT27" s="59" t="str">
        <f t="shared" si="30"/>
        <v xml:space="preserve"> </v>
      </c>
      <c r="BU27" s="59" t="str">
        <f t="shared" si="31"/>
        <v xml:space="preserve"> </v>
      </c>
      <c r="BV27" s="59" t="str">
        <f t="shared" si="32"/>
        <v xml:space="preserve"> </v>
      </c>
      <c r="BW27" s="59" t="str">
        <f t="shared" si="33"/>
        <v xml:space="preserve"> </v>
      </c>
      <c r="BX27" s="59" t="str">
        <f t="shared" si="34"/>
        <v xml:space="preserve"> </v>
      </c>
      <c r="BY27" s="59" t="str">
        <f t="shared" si="35"/>
        <v xml:space="preserve"> </v>
      </c>
      <c r="BZ27" s="59" t="str">
        <f t="shared" si="36"/>
        <v xml:space="preserve"> </v>
      </c>
      <c r="CA27" s="59" t="str">
        <f t="shared" si="37"/>
        <v xml:space="preserve"> </v>
      </c>
      <c r="CB27" s="59" t="str">
        <f t="shared" si="38"/>
        <v xml:space="preserve"> </v>
      </c>
      <c r="CC27" s="60" t="e">
        <f t="shared" si="39"/>
        <v>#DIV/0!</v>
      </c>
      <c r="CD27" s="61">
        <f t="shared" si="40"/>
        <v>0</v>
      </c>
      <c r="CE27" s="61" t="e">
        <f t="shared" si="41"/>
        <v>#DIV/0!</v>
      </c>
    </row>
    <row r="28" spans="1:105" s="51" customFormat="1" ht="21.75" hidden="1" customHeight="1" x14ac:dyDescent="0.2">
      <c r="A28" s="51" t="s">
        <v>123</v>
      </c>
      <c r="B28" s="94"/>
      <c r="C28" s="107"/>
      <c r="D28" s="107"/>
      <c r="E28" s="107" t="s">
        <v>216</v>
      </c>
      <c r="F28" s="107"/>
      <c r="G28" s="109"/>
      <c r="H28" s="110"/>
      <c r="I28" s="111"/>
      <c r="J28" s="111"/>
      <c r="K28" s="111"/>
      <c r="L28" s="111"/>
      <c r="M28" s="111"/>
      <c r="N28" s="111"/>
      <c r="O28" s="112"/>
      <c r="P28" s="140"/>
      <c r="Q28" s="78"/>
      <c r="R28" s="78"/>
      <c r="S28" s="78"/>
      <c r="T28" s="78"/>
      <c r="U28" s="78"/>
      <c r="V28" s="78"/>
      <c r="W28" s="78"/>
      <c r="X28" s="78"/>
      <c r="Y28" s="128"/>
      <c r="Z28" s="94"/>
      <c r="AA28" s="115"/>
      <c r="AB28" s="122"/>
      <c r="AC28" s="66">
        <f t="shared" si="0"/>
        <v>0</v>
      </c>
      <c r="AD28" s="67">
        <f t="shared" si="1"/>
        <v>0</v>
      </c>
      <c r="AE28" s="68">
        <f t="shared" si="2"/>
        <v>0</v>
      </c>
      <c r="AF28" s="68">
        <f t="shared" si="3"/>
        <v>0</v>
      </c>
      <c r="AG28" s="68">
        <f t="shared" si="4"/>
        <v>0</v>
      </c>
      <c r="AH28" s="68">
        <f t="shared" si="5"/>
        <v>0</v>
      </c>
      <c r="AI28" s="68">
        <f t="shared" si="6"/>
        <v>0</v>
      </c>
      <c r="AJ28" s="68">
        <f t="shared" si="7"/>
        <v>0</v>
      </c>
      <c r="AK28" s="68">
        <f t="shared" si="8"/>
        <v>0</v>
      </c>
      <c r="AL28" s="69">
        <f t="shared" si="9"/>
        <v>0</v>
      </c>
      <c r="AN28" s="67">
        <f t="shared" si="10"/>
        <v>0</v>
      </c>
      <c r="AO28" s="67">
        <f t="shared" si="11"/>
        <v>0</v>
      </c>
      <c r="AP28" s="68">
        <f t="shared" si="12"/>
        <v>0</v>
      </c>
      <c r="AQ28" s="68">
        <f t="shared" si="13"/>
        <v>0</v>
      </c>
      <c r="AR28" s="68">
        <f t="shared" si="14"/>
        <v>0</v>
      </c>
      <c r="AS28" s="68">
        <f t="shared" si="15"/>
        <v>0</v>
      </c>
      <c r="AT28" s="68">
        <f t="shared" si="16"/>
        <v>0</v>
      </c>
      <c r="AU28" s="68">
        <f t="shared" si="17"/>
        <v>0</v>
      </c>
      <c r="AV28" s="68">
        <f t="shared" si="18"/>
        <v>0</v>
      </c>
      <c r="AW28" s="69">
        <f t="shared" si="19"/>
        <v>0</v>
      </c>
      <c r="AY28" s="67">
        <f t="shared" si="20"/>
        <v>0</v>
      </c>
      <c r="AZ28" s="67">
        <f t="shared" si="21"/>
        <v>0</v>
      </c>
      <c r="BA28" s="68">
        <f t="shared" si="22"/>
        <v>0</v>
      </c>
      <c r="BB28" s="68">
        <f t="shared" si="23"/>
        <v>0</v>
      </c>
      <c r="BC28" s="68">
        <f t="shared" si="24"/>
        <v>0</v>
      </c>
      <c r="BD28" s="68">
        <f t="shared" si="25"/>
        <v>0</v>
      </c>
      <c r="BE28" s="68">
        <f t="shared" si="26"/>
        <v>0</v>
      </c>
      <c r="BF28" s="68">
        <f t="shared" si="27"/>
        <v>0</v>
      </c>
      <c r="BG28" s="68">
        <f t="shared" si="28"/>
        <v>0</v>
      </c>
      <c r="BH28" s="69">
        <f t="shared" si="29"/>
        <v>0</v>
      </c>
      <c r="BT28" s="59" t="str">
        <f t="shared" si="30"/>
        <v xml:space="preserve"> </v>
      </c>
      <c r="BU28" s="59" t="str">
        <f t="shared" si="31"/>
        <v xml:space="preserve"> </v>
      </c>
      <c r="BV28" s="59" t="str">
        <f t="shared" si="32"/>
        <v xml:space="preserve"> </v>
      </c>
      <c r="BW28" s="59" t="str">
        <f t="shared" si="33"/>
        <v xml:space="preserve"> </v>
      </c>
      <c r="BX28" s="59" t="str">
        <f t="shared" si="34"/>
        <v xml:space="preserve"> </v>
      </c>
      <c r="BY28" s="59" t="str">
        <f t="shared" si="35"/>
        <v xml:space="preserve"> </v>
      </c>
      <c r="BZ28" s="59" t="str">
        <f t="shared" si="36"/>
        <v xml:space="preserve"> </v>
      </c>
      <c r="CA28" s="59" t="str">
        <f t="shared" si="37"/>
        <v xml:space="preserve"> </v>
      </c>
      <c r="CB28" s="59" t="str">
        <f t="shared" si="38"/>
        <v xml:space="preserve"> </v>
      </c>
      <c r="CC28" s="60" t="e">
        <f t="shared" si="39"/>
        <v>#DIV/0!</v>
      </c>
      <c r="CD28" s="61">
        <f t="shared" si="40"/>
        <v>0</v>
      </c>
      <c r="CE28" s="61" t="e">
        <f t="shared" si="41"/>
        <v>#DIV/0!</v>
      </c>
    </row>
    <row r="29" spans="1:105" s="51" customFormat="1" ht="21.75" hidden="1" customHeight="1" x14ac:dyDescent="0.2">
      <c r="A29" s="51" t="s">
        <v>123</v>
      </c>
      <c r="B29" s="94"/>
      <c r="C29" s="107"/>
      <c r="D29" s="107"/>
      <c r="E29" s="107"/>
      <c r="F29" s="107"/>
      <c r="G29" s="109"/>
      <c r="H29" s="118"/>
      <c r="I29" s="111"/>
      <c r="J29" s="111"/>
      <c r="K29" s="111"/>
      <c r="L29" s="111"/>
      <c r="M29" s="111"/>
      <c r="N29" s="111"/>
      <c r="O29" s="112"/>
      <c r="P29" s="140"/>
      <c r="Q29" s="78"/>
      <c r="R29" s="78"/>
      <c r="S29" s="78"/>
      <c r="T29" s="78"/>
      <c r="U29" s="78"/>
      <c r="V29" s="78"/>
      <c r="W29" s="78"/>
      <c r="X29" s="78"/>
      <c r="Y29" s="128"/>
      <c r="Z29" s="94"/>
      <c r="AA29" s="115"/>
      <c r="AB29" s="122"/>
      <c r="AC29" s="53">
        <f t="shared" si="0"/>
        <v>0</v>
      </c>
      <c r="AD29" s="54">
        <f t="shared" si="1"/>
        <v>0</v>
      </c>
      <c r="AE29" s="55">
        <f t="shared" si="2"/>
        <v>0</v>
      </c>
      <c r="AF29" s="55">
        <f t="shared" si="3"/>
        <v>0</v>
      </c>
      <c r="AG29" s="55">
        <f t="shared" si="4"/>
        <v>0</v>
      </c>
      <c r="AH29" s="55">
        <f t="shared" si="5"/>
        <v>0</v>
      </c>
      <c r="AI29" s="55">
        <f t="shared" si="6"/>
        <v>0</v>
      </c>
      <c r="AJ29" s="55">
        <f t="shared" si="7"/>
        <v>0</v>
      </c>
      <c r="AK29" s="55">
        <f t="shared" si="8"/>
        <v>0</v>
      </c>
      <c r="AL29" s="56">
        <f t="shared" si="9"/>
        <v>0</v>
      </c>
      <c r="AM29" s="39"/>
      <c r="AN29" s="54">
        <f t="shared" si="10"/>
        <v>0</v>
      </c>
      <c r="AO29" s="54">
        <f t="shared" si="11"/>
        <v>0</v>
      </c>
      <c r="AP29" s="55">
        <f t="shared" si="12"/>
        <v>0</v>
      </c>
      <c r="AQ29" s="55">
        <f t="shared" si="13"/>
        <v>0</v>
      </c>
      <c r="AR29" s="55">
        <f t="shared" si="14"/>
        <v>0</v>
      </c>
      <c r="AS29" s="55">
        <f t="shared" si="15"/>
        <v>0</v>
      </c>
      <c r="AT29" s="55">
        <f t="shared" si="16"/>
        <v>0</v>
      </c>
      <c r="AU29" s="55">
        <f t="shared" si="17"/>
        <v>0</v>
      </c>
      <c r="AV29" s="55">
        <f t="shared" si="18"/>
        <v>0</v>
      </c>
      <c r="AW29" s="56">
        <f t="shared" si="19"/>
        <v>0</v>
      </c>
      <c r="AX29" s="39"/>
      <c r="AY29" s="54">
        <f t="shared" si="20"/>
        <v>0</v>
      </c>
      <c r="AZ29" s="54">
        <f t="shared" si="21"/>
        <v>0</v>
      </c>
      <c r="BA29" s="55">
        <f t="shared" si="22"/>
        <v>0</v>
      </c>
      <c r="BB29" s="55">
        <f t="shared" si="23"/>
        <v>0</v>
      </c>
      <c r="BC29" s="55">
        <f t="shared" si="24"/>
        <v>0</v>
      </c>
      <c r="BD29" s="55">
        <f t="shared" si="25"/>
        <v>0</v>
      </c>
      <c r="BE29" s="55">
        <f t="shared" si="26"/>
        <v>0</v>
      </c>
      <c r="BF29" s="55">
        <f t="shared" si="27"/>
        <v>0</v>
      </c>
      <c r="BG29" s="55">
        <f t="shared" si="28"/>
        <v>0</v>
      </c>
      <c r="BH29" s="56">
        <f t="shared" si="29"/>
        <v>0</v>
      </c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59" t="str">
        <f t="shared" si="30"/>
        <v xml:space="preserve"> </v>
      </c>
      <c r="BU29" s="59" t="str">
        <f t="shared" si="31"/>
        <v xml:space="preserve"> </v>
      </c>
      <c r="BV29" s="59" t="str">
        <f t="shared" si="32"/>
        <v xml:space="preserve"> </v>
      </c>
      <c r="BW29" s="59" t="str">
        <f t="shared" si="33"/>
        <v xml:space="preserve"> </v>
      </c>
      <c r="BX29" s="59" t="str">
        <f t="shared" si="34"/>
        <v xml:space="preserve"> </v>
      </c>
      <c r="BY29" s="59" t="str">
        <f t="shared" si="35"/>
        <v xml:space="preserve"> </v>
      </c>
      <c r="BZ29" s="59" t="str">
        <f t="shared" si="36"/>
        <v xml:space="preserve"> </v>
      </c>
      <c r="CA29" s="59" t="str">
        <f t="shared" si="37"/>
        <v xml:space="preserve"> </v>
      </c>
      <c r="CB29" s="59" t="str">
        <f t="shared" si="38"/>
        <v xml:space="preserve"> </v>
      </c>
      <c r="CC29" s="60" t="e">
        <f t="shared" si="39"/>
        <v>#DIV/0!</v>
      </c>
      <c r="CD29" s="61">
        <f t="shared" si="40"/>
        <v>0</v>
      </c>
      <c r="CE29" s="61" t="e">
        <f t="shared" si="41"/>
        <v>#DIV/0!</v>
      </c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</row>
    <row r="30" spans="1:105" s="51" customFormat="1" ht="21.75" hidden="1" customHeight="1" x14ac:dyDescent="0.2">
      <c r="A30" s="51" t="s">
        <v>124</v>
      </c>
      <c r="B30" s="94"/>
      <c r="C30" s="107"/>
      <c r="D30" s="107"/>
      <c r="E30" s="129"/>
      <c r="F30" s="107"/>
      <c r="G30" s="117"/>
      <c r="H30" s="110"/>
      <c r="I30" s="111"/>
      <c r="J30" s="111"/>
      <c r="K30" s="111"/>
      <c r="L30" s="111"/>
      <c r="M30" s="111"/>
      <c r="N30" s="111"/>
      <c r="O30" s="112"/>
      <c r="P30" s="140"/>
      <c r="Q30" s="78"/>
      <c r="R30" s="78"/>
      <c r="S30" s="78"/>
      <c r="T30" s="78"/>
      <c r="U30" s="78"/>
      <c r="V30" s="78"/>
      <c r="W30" s="78"/>
      <c r="X30" s="78"/>
      <c r="Y30" s="128"/>
      <c r="Z30" s="94"/>
      <c r="AA30" s="115"/>
      <c r="AB30" s="122"/>
      <c r="AC30" s="53">
        <f t="shared" si="0"/>
        <v>0</v>
      </c>
      <c r="AD30" s="54">
        <f t="shared" si="1"/>
        <v>0</v>
      </c>
      <c r="AE30" s="55">
        <f t="shared" si="2"/>
        <v>0</v>
      </c>
      <c r="AF30" s="55">
        <f t="shared" si="3"/>
        <v>0</v>
      </c>
      <c r="AG30" s="55">
        <f t="shared" si="4"/>
        <v>0</v>
      </c>
      <c r="AH30" s="55">
        <f t="shared" si="5"/>
        <v>0</v>
      </c>
      <c r="AI30" s="55">
        <f t="shared" si="6"/>
        <v>0</v>
      </c>
      <c r="AJ30" s="55">
        <f t="shared" si="7"/>
        <v>0</v>
      </c>
      <c r="AK30" s="55">
        <f t="shared" si="8"/>
        <v>0</v>
      </c>
      <c r="AL30" s="56">
        <f t="shared" si="9"/>
        <v>0</v>
      </c>
      <c r="AM30" s="39"/>
      <c r="AN30" s="54">
        <f t="shared" si="10"/>
        <v>0</v>
      </c>
      <c r="AO30" s="54">
        <f t="shared" si="11"/>
        <v>0</v>
      </c>
      <c r="AP30" s="55">
        <f t="shared" si="12"/>
        <v>0</v>
      </c>
      <c r="AQ30" s="55">
        <f t="shared" si="13"/>
        <v>0</v>
      </c>
      <c r="AR30" s="55">
        <f t="shared" si="14"/>
        <v>0</v>
      </c>
      <c r="AS30" s="55">
        <f t="shared" si="15"/>
        <v>0</v>
      </c>
      <c r="AT30" s="55">
        <f t="shared" si="16"/>
        <v>0</v>
      </c>
      <c r="AU30" s="55">
        <f t="shared" si="17"/>
        <v>0</v>
      </c>
      <c r="AV30" s="55">
        <f t="shared" si="18"/>
        <v>0</v>
      </c>
      <c r="AW30" s="56">
        <f t="shared" si="19"/>
        <v>0</v>
      </c>
      <c r="AX30" s="39"/>
      <c r="AY30" s="54">
        <f t="shared" si="20"/>
        <v>0</v>
      </c>
      <c r="AZ30" s="54">
        <f t="shared" si="21"/>
        <v>0</v>
      </c>
      <c r="BA30" s="55">
        <f t="shared" si="22"/>
        <v>0</v>
      </c>
      <c r="BB30" s="55">
        <f t="shared" si="23"/>
        <v>0</v>
      </c>
      <c r="BC30" s="55">
        <f t="shared" si="24"/>
        <v>0</v>
      </c>
      <c r="BD30" s="55">
        <f t="shared" si="25"/>
        <v>0</v>
      </c>
      <c r="BE30" s="55">
        <f t="shared" si="26"/>
        <v>0</v>
      </c>
      <c r="BF30" s="55">
        <f t="shared" si="27"/>
        <v>0</v>
      </c>
      <c r="BG30" s="55">
        <f t="shared" si="28"/>
        <v>0</v>
      </c>
      <c r="BH30" s="56">
        <f t="shared" si="29"/>
        <v>0</v>
      </c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59" t="str">
        <f t="shared" si="30"/>
        <v xml:space="preserve"> </v>
      </c>
      <c r="BU30" s="59" t="str">
        <f t="shared" si="31"/>
        <v xml:space="preserve"> </v>
      </c>
      <c r="BV30" s="59" t="str">
        <f t="shared" si="32"/>
        <v xml:space="preserve"> </v>
      </c>
      <c r="BW30" s="59" t="str">
        <f t="shared" si="33"/>
        <v xml:space="preserve"> </v>
      </c>
      <c r="BX30" s="59" t="str">
        <f t="shared" si="34"/>
        <v xml:space="preserve"> </v>
      </c>
      <c r="BY30" s="59" t="str">
        <f t="shared" si="35"/>
        <v xml:space="preserve"> </v>
      </c>
      <c r="BZ30" s="59" t="str">
        <f t="shared" si="36"/>
        <v xml:space="preserve"> </v>
      </c>
      <c r="CA30" s="59" t="str">
        <f t="shared" si="37"/>
        <v xml:space="preserve"> </v>
      </c>
      <c r="CB30" s="59" t="str">
        <f t="shared" si="38"/>
        <v xml:space="preserve"> </v>
      </c>
      <c r="CC30" s="60" t="e">
        <f t="shared" si="39"/>
        <v>#DIV/0!</v>
      </c>
      <c r="CD30" s="61">
        <f t="shared" si="40"/>
        <v>0</v>
      </c>
      <c r="CE30" s="61" t="e">
        <f t="shared" si="41"/>
        <v>#DIV/0!</v>
      </c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</row>
    <row r="31" spans="1:105" s="39" customFormat="1" ht="21.75" hidden="1" customHeight="1" x14ac:dyDescent="0.2">
      <c r="A31" s="51" t="s">
        <v>124</v>
      </c>
      <c r="B31" s="94"/>
      <c r="C31" s="107"/>
      <c r="D31" s="107"/>
      <c r="E31" s="107"/>
      <c r="F31" s="107"/>
      <c r="G31" s="117"/>
      <c r="H31" s="118"/>
      <c r="I31" s="111"/>
      <c r="J31" s="111"/>
      <c r="K31" s="111"/>
      <c r="L31" s="111"/>
      <c r="M31" s="111"/>
      <c r="N31" s="111"/>
      <c r="O31" s="112"/>
      <c r="P31" s="140"/>
      <c r="Q31" s="78"/>
      <c r="R31" s="78"/>
      <c r="S31" s="78"/>
      <c r="T31" s="78"/>
      <c r="U31" s="78"/>
      <c r="V31" s="78"/>
      <c r="W31" s="78"/>
      <c r="X31" s="78"/>
      <c r="Y31" s="128"/>
      <c r="Z31" s="94"/>
      <c r="AA31" s="141"/>
      <c r="AB31" s="122"/>
      <c r="AC31" s="53">
        <f t="shared" si="0"/>
        <v>0</v>
      </c>
      <c r="AD31" s="54">
        <f t="shared" si="1"/>
        <v>0</v>
      </c>
      <c r="AE31" s="55">
        <f t="shared" si="2"/>
        <v>0</v>
      </c>
      <c r="AF31" s="55">
        <f t="shared" si="3"/>
        <v>0</v>
      </c>
      <c r="AG31" s="55">
        <f t="shared" si="4"/>
        <v>0</v>
      </c>
      <c r="AH31" s="55">
        <f t="shared" si="5"/>
        <v>0</v>
      </c>
      <c r="AI31" s="55">
        <f t="shared" si="6"/>
        <v>0</v>
      </c>
      <c r="AJ31" s="55">
        <f t="shared" si="7"/>
        <v>0</v>
      </c>
      <c r="AK31" s="55">
        <f t="shared" si="8"/>
        <v>0</v>
      </c>
      <c r="AL31" s="56">
        <f t="shared" si="9"/>
        <v>0</v>
      </c>
      <c r="AN31" s="54">
        <f t="shared" si="10"/>
        <v>0</v>
      </c>
      <c r="AO31" s="54">
        <f t="shared" si="11"/>
        <v>0</v>
      </c>
      <c r="AP31" s="55">
        <f t="shared" si="12"/>
        <v>0</v>
      </c>
      <c r="AQ31" s="55">
        <f t="shared" si="13"/>
        <v>0</v>
      </c>
      <c r="AR31" s="55">
        <f t="shared" si="14"/>
        <v>0</v>
      </c>
      <c r="AS31" s="55">
        <f t="shared" si="15"/>
        <v>0</v>
      </c>
      <c r="AT31" s="55">
        <f t="shared" si="16"/>
        <v>0</v>
      </c>
      <c r="AU31" s="55">
        <f t="shared" si="17"/>
        <v>0</v>
      </c>
      <c r="AV31" s="55">
        <f t="shared" si="18"/>
        <v>0</v>
      </c>
      <c r="AW31" s="56">
        <f t="shared" si="19"/>
        <v>0</v>
      </c>
      <c r="AY31" s="54">
        <f t="shared" si="20"/>
        <v>0</v>
      </c>
      <c r="AZ31" s="54">
        <f t="shared" si="21"/>
        <v>0</v>
      </c>
      <c r="BA31" s="55">
        <f t="shared" si="22"/>
        <v>0</v>
      </c>
      <c r="BB31" s="55">
        <f t="shared" si="23"/>
        <v>0</v>
      </c>
      <c r="BC31" s="55">
        <f t="shared" si="24"/>
        <v>0</v>
      </c>
      <c r="BD31" s="55">
        <f t="shared" si="25"/>
        <v>0</v>
      </c>
      <c r="BE31" s="55">
        <f t="shared" si="26"/>
        <v>0</v>
      </c>
      <c r="BF31" s="55">
        <f t="shared" si="27"/>
        <v>0</v>
      </c>
      <c r="BG31" s="55">
        <f t="shared" si="28"/>
        <v>0</v>
      </c>
      <c r="BH31" s="56">
        <f t="shared" si="29"/>
        <v>0</v>
      </c>
      <c r="BT31" s="59" t="str">
        <f t="shared" si="30"/>
        <v xml:space="preserve"> </v>
      </c>
      <c r="BU31" s="59" t="str">
        <f t="shared" si="31"/>
        <v xml:space="preserve"> </v>
      </c>
      <c r="BV31" s="59" t="str">
        <f t="shared" si="32"/>
        <v xml:space="preserve"> </v>
      </c>
      <c r="BW31" s="59" t="str">
        <f t="shared" si="33"/>
        <v xml:space="preserve"> </v>
      </c>
      <c r="BX31" s="59" t="str">
        <f t="shared" si="34"/>
        <v xml:space="preserve"> </v>
      </c>
      <c r="BY31" s="59" t="str">
        <f t="shared" si="35"/>
        <v xml:space="preserve"> </v>
      </c>
      <c r="BZ31" s="59" t="str">
        <f t="shared" si="36"/>
        <v xml:space="preserve"> </v>
      </c>
      <c r="CA31" s="59" t="str">
        <f t="shared" si="37"/>
        <v xml:space="preserve"> </v>
      </c>
      <c r="CB31" s="59" t="str">
        <f t="shared" si="38"/>
        <v xml:space="preserve"> </v>
      </c>
      <c r="CC31" s="60" t="e">
        <f t="shared" si="39"/>
        <v>#DIV/0!</v>
      </c>
      <c r="CD31" s="61">
        <f t="shared" si="40"/>
        <v>0</v>
      </c>
      <c r="CE31" s="61" t="e">
        <f t="shared" si="41"/>
        <v>#DIV/0!</v>
      </c>
    </row>
    <row r="32" spans="1:105" s="39" customFormat="1" ht="21.75" hidden="1" customHeight="1" x14ac:dyDescent="0.2">
      <c r="A32" s="51" t="s">
        <v>124</v>
      </c>
      <c r="B32" s="94"/>
      <c r="C32" s="107"/>
      <c r="D32" s="107"/>
      <c r="E32" s="129"/>
      <c r="F32" s="108"/>
      <c r="G32" s="117"/>
      <c r="H32" s="118"/>
      <c r="I32" s="111"/>
      <c r="J32" s="111"/>
      <c r="K32" s="111"/>
      <c r="L32" s="111"/>
      <c r="M32" s="111"/>
      <c r="N32" s="112"/>
      <c r="O32" s="133"/>
      <c r="P32" s="140"/>
      <c r="Q32" s="78"/>
      <c r="R32" s="78"/>
      <c r="S32" s="78"/>
      <c r="T32" s="78"/>
      <c r="U32" s="78"/>
      <c r="V32" s="78"/>
      <c r="W32" s="78"/>
      <c r="X32" s="78"/>
      <c r="Y32" s="128"/>
      <c r="Z32" s="94"/>
      <c r="AA32" s="141"/>
      <c r="AB32" s="122"/>
      <c r="AC32" s="53">
        <f t="shared" si="0"/>
        <v>0</v>
      </c>
      <c r="AD32" s="54">
        <f t="shared" si="1"/>
        <v>0</v>
      </c>
      <c r="AE32" s="55">
        <f t="shared" si="2"/>
        <v>0</v>
      </c>
      <c r="AF32" s="55">
        <f t="shared" si="3"/>
        <v>0</v>
      </c>
      <c r="AG32" s="55">
        <f t="shared" si="4"/>
        <v>0</v>
      </c>
      <c r="AH32" s="55">
        <f t="shared" si="5"/>
        <v>0</v>
      </c>
      <c r="AI32" s="55">
        <f t="shared" si="6"/>
        <v>0</v>
      </c>
      <c r="AJ32" s="55">
        <f t="shared" si="7"/>
        <v>0</v>
      </c>
      <c r="AK32" s="55">
        <f t="shared" si="8"/>
        <v>0</v>
      </c>
      <c r="AL32" s="56">
        <f t="shared" si="9"/>
        <v>0</v>
      </c>
      <c r="AN32" s="54">
        <f t="shared" si="10"/>
        <v>0</v>
      </c>
      <c r="AO32" s="54">
        <f t="shared" si="11"/>
        <v>0</v>
      </c>
      <c r="AP32" s="55">
        <f t="shared" si="12"/>
        <v>0</v>
      </c>
      <c r="AQ32" s="55">
        <f t="shared" si="13"/>
        <v>0</v>
      </c>
      <c r="AR32" s="55">
        <f t="shared" si="14"/>
        <v>0</v>
      </c>
      <c r="AS32" s="55">
        <f t="shared" si="15"/>
        <v>0</v>
      </c>
      <c r="AT32" s="55">
        <f t="shared" si="16"/>
        <v>0</v>
      </c>
      <c r="AU32" s="55">
        <f t="shared" si="17"/>
        <v>0</v>
      </c>
      <c r="AV32" s="55">
        <f t="shared" si="18"/>
        <v>0</v>
      </c>
      <c r="AW32" s="56">
        <f t="shared" si="19"/>
        <v>0</v>
      </c>
      <c r="AY32" s="54">
        <f t="shared" si="20"/>
        <v>0</v>
      </c>
      <c r="AZ32" s="54">
        <f t="shared" si="21"/>
        <v>0</v>
      </c>
      <c r="BA32" s="55">
        <f t="shared" si="22"/>
        <v>0</v>
      </c>
      <c r="BB32" s="55">
        <f t="shared" si="23"/>
        <v>0</v>
      </c>
      <c r="BC32" s="55">
        <f t="shared" si="24"/>
        <v>0</v>
      </c>
      <c r="BD32" s="55">
        <f t="shared" si="25"/>
        <v>0</v>
      </c>
      <c r="BE32" s="55">
        <f t="shared" si="26"/>
        <v>0</v>
      </c>
      <c r="BF32" s="55">
        <f t="shared" si="27"/>
        <v>0</v>
      </c>
      <c r="BG32" s="55">
        <f t="shared" si="28"/>
        <v>0</v>
      </c>
      <c r="BH32" s="56">
        <f t="shared" si="29"/>
        <v>0</v>
      </c>
      <c r="BT32" s="59" t="str">
        <f t="shared" si="30"/>
        <v xml:space="preserve"> </v>
      </c>
      <c r="BU32" s="59" t="str">
        <f t="shared" si="31"/>
        <v xml:space="preserve"> </v>
      </c>
      <c r="BV32" s="59" t="str">
        <f t="shared" si="32"/>
        <v xml:space="preserve"> </v>
      </c>
      <c r="BW32" s="59" t="str">
        <f t="shared" si="33"/>
        <v xml:space="preserve"> </v>
      </c>
      <c r="BX32" s="59" t="str">
        <f t="shared" si="34"/>
        <v xml:space="preserve"> </v>
      </c>
      <c r="BY32" s="59" t="str">
        <f t="shared" si="35"/>
        <v xml:space="preserve"> </v>
      </c>
      <c r="BZ32" s="59" t="str">
        <f t="shared" si="36"/>
        <v xml:space="preserve"> </v>
      </c>
      <c r="CA32" s="59" t="str">
        <f t="shared" si="37"/>
        <v xml:space="preserve"> </v>
      </c>
      <c r="CB32" s="59" t="str">
        <f t="shared" si="38"/>
        <v xml:space="preserve"> </v>
      </c>
      <c r="CC32" s="60" t="e">
        <f t="shared" si="39"/>
        <v>#DIV/0!</v>
      </c>
      <c r="CD32" s="61">
        <f t="shared" si="40"/>
        <v>0</v>
      </c>
      <c r="CE32" s="61" t="e">
        <f t="shared" si="41"/>
        <v>#DIV/0!</v>
      </c>
    </row>
    <row r="33" spans="1:105" s="39" customFormat="1" ht="21.75" hidden="1" customHeight="1" x14ac:dyDescent="0.2">
      <c r="A33" s="63" t="s">
        <v>124</v>
      </c>
      <c r="B33" s="94"/>
      <c r="C33" s="107"/>
      <c r="D33" s="107"/>
      <c r="E33" s="120"/>
      <c r="F33" s="108"/>
      <c r="G33" s="117"/>
      <c r="H33" s="142"/>
      <c r="I33" s="111"/>
      <c r="J33" s="111"/>
      <c r="K33" s="111"/>
      <c r="L33" s="111"/>
      <c r="M33" s="111"/>
      <c r="N33" s="112"/>
      <c r="O33" s="133"/>
      <c r="P33" s="140"/>
      <c r="Q33" s="78"/>
      <c r="R33" s="78"/>
      <c r="S33" s="78"/>
      <c r="T33" s="78"/>
      <c r="U33" s="78"/>
      <c r="V33" s="78"/>
      <c r="W33" s="78"/>
      <c r="X33" s="78"/>
      <c r="Y33" s="128"/>
      <c r="Z33" s="94"/>
      <c r="AA33" s="141"/>
      <c r="AB33" s="122"/>
      <c r="AC33" s="66">
        <f t="shared" si="0"/>
        <v>0</v>
      </c>
      <c r="AD33" s="67">
        <f t="shared" si="1"/>
        <v>0</v>
      </c>
      <c r="AE33" s="68">
        <f t="shared" si="2"/>
        <v>0</v>
      </c>
      <c r="AF33" s="68">
        <f t="shared" si="3"/>
        <v>0</v>
      </c>
      <c r="AG33" s="68">
        <f t="shared" si="4"/>
        <v>0</v>
      </c>
      <c r="AH33" s="68">
        <f t="shared" si="5"/>
        <v>0</v>
      </c>
      <c r="AI33" s="68">
        <f t="shared" si="6"/>
        <v>0</v>
      </c>
      <c r="AJ33" s="68">
        <f t="shared" si="7"/>
        <v>0</v>
      </c>
      <c r="AK33" s="68">
        <f t="shared" si="8"/>
        <v>0</v>
      </c>
      <c r="AL33" s="69">
        <f t="shared" si="9"/>
        <v>0</v>
      </c>
      <c r="AM33" s="51"/>
      <c r="AN33" s="67">
        <f t="shared" si="10"/>
        <v>0</v>
      </c>
      <c r="AO33" s="67">
        <f t="shared" si="11"/>
        <v>0</v>
      </c>
      <c r="AP33" s="68">
        <f t="shared" si="12"/>
        <v>0</v>
      </c>
      <c r="AQ33" s="68">
        <f t="shared" si="13"/>
        <v>0</v>
      </c>
      <c r="AR33" s="68">
        <f t="shared" si="14"/>
        <v>0</v>
      </c>
      <c r="AS33" s="68">
        <f t="shared" si="15"/>
        <v>0</v>
      </c>
      <c r="AT33" s="68">
        <f t="shared" si="16"/>
        <v>0</v>
      </c>
      <c r="AU33" s="68">
        <f t="shared" si="17"/>
        <v>0</v>
      </c>
      <c r="AV33" s="68">
        <f t="shared" si="18"/>
        <v>0</v>
      </c>
      <c r="AW33" s="69">
        <f t="shared" si="19"/>
        <v>0</v>
      </c>
      <c r="AX33" s="51"/>
      <c r="AY33" s="67">
        <f t="shared" si="20"/>
        <v>0</v>
      </c>
      <c r="AZ33" s="67">
        <f t="shared" si="21"/>
        <v>0</v>
      </c>
      <c r="BA33" s="68">
        <f t="shared" si="22"/>
        <v>0</v>
      </c>
      <c r="BB33" s="68">
        <f t="shared" si="23"/>
        <v>0</v>
      </c>
      <c r="BC33" s="68">
        <f t="shared" si="24"/>
        <v>0</v>
      </c>
      <c r="BD33" s="68">
        <f t="shared" si="25"/>
        <v>0</v>
      </c>
      <c r="BE33" s="68">
        <f t="shared" si="26"/>
        <v>0</v>
      </c>
      <c r="BF33" s="68">
        <f t="shared" si="27"/>
        <v>0</v>
      </c>
      <c r="BG33" s="68">
        <f t="shared" si="28"/>
        <v>0</v>
      </c>
      <c r="BH33" s="69">
        <f t="shared" si="29"/>
        <v>0</v>
      </c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9" t="str">
        <f t="shared" si="30"/>
        <v xml:space="preserve"> </v>
      </c>
      <c r="BU33" s="59" t="str">
        <f t="shared" si="31"/>
        <v xml:space="preserve"> </v>
      </c>
      <c r="BV33" s="59" t="str">
        <f t="shared" si="32"/>
        <v xml:space="preserve"> </v>
      </c>
      <c r="BW33" s="59" t="str">
        <f t="shared" si="33"/>
        <v xml:space="preserve"> </v>
      </c>
      <c r="BX33" s="59" t="str">
        <f t="shared" si="34"/>
        <v xml:space="preserve"> </v>
      </c>
      <c r="BY33" s="59" t="str">
        <f t="shared" si="35"/>
        <v xml:space="preserve"> </v>
      </c>
      <c r="BZ33" s="59" t="str">
        <f t="shared" si="36"/>
        <v xml:space="preserve"> </v>
      </c>
      <c r="CA33" s="59" t="str">
        <f t="shared" si="37"/>
        <v xml:space="preserve"> </v>
      </c>
      <c r="CB33" s="59" t="str">
        <f t="shared" si="38"/>
        <v xml:space="preserve"> </v>
      </c>
      <c r="CC33" s="60" t="e">
        <f t="shared" si="39"/>
        <v>#DIV/0!</v>
      </c>
      <c r="CD33" s="61">
        <f t="shared" si="40"/>
        <v>0</v>
      </c>
      <c r="CE33" s="61" t="e">
        <f t="shared" si="41"/>
        <v>#DIV/0!</v>
      </c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</row>
    <row r="34" spans="1:105" s="39" customFormat="1" ht="21.75" hidden="1" customHeight="1" x14ac:dyDescent="0.2">
      <c r="A34" s="63" t="s">
        <v>125</v>
      </c>
      <c r="B34" s="94"/>
      <c r="C34" s="129"/>
      <c r="D34" s="129"/>
      <c r="E34" s="129"/>
      <c r="F34" s="143"/>
      <c r="G34" s="144"/>
      <c r="H34" s="137"/>
      <c r="I34" s="137"/>
      <c r="J34" s="137"/>
      <c r="K34" s="137"/>
      <c r="L34" s="137"/>
      <c r="M34" s="137"/>
      <c r="N34" s="138"/>
      <c r="O34" s="145"/>
      <c r="P34" s="146"/>
      <c r="Q34" s="139"/>
      <c r="R34" s="139"/>
      <c r="S34" s="139"/>
      <c r="T34" s="139"/>
      <c r="U34" s="139"/>
      <c r="V34" s="139"/>
      <c r="W34" s="139"/>
      <c r="X34" s="139"/>
      <c r="Y34" s="131"/>
      <c r="Z34" s="94"/>
      <c r="AA34" s="141"/>
      <c r="AB34" s="122"/>
      <c r="AC34" s="66">
        <f t="shared" si="0"/>
        <v>0</v>
      </c>
      <c r="AD34" s="67">
        <f t="shared" si="1"/>
        <v>0</v>
      </c>
      <c r="AE34" s="68">
        <f t="shared" si="2"/>
        <v>0</v>
      </c>
      <c r="AF34" s="68">
        <f t="shared" si="3"/>
        <v>0</v>
      </c>
      <c r="AG34" s="68">
        <f t="shared" si="4"/>
        <v>0</v>
      </c>
      <c r="AH34" s="68">
        <f t="shared" si="5"/>
        <v>0</v>
      </c>
      <c r="AI34" s="68">
        <f t="shared" si="6"/>
        <v>0</v>
      </c>
      <c r="AJ34" s="68">
        <f t="shared" si="7"/>
        <v>0</v>
      </c>
      <c r="AK34" s="68">
        <f t="shared" si="8"/>
        <v>0</v>
      </c>
      <c r="AL34" s="69">
        <f t="shared" si="9"/>
        <v>0</v>
      </c>
      <c r="AM34" s="51"/>
      <c r="AN34" s="67">
        <f t="shared" si="10"/>
        <v>0</v>
      </c>
      <c r="AO34" s="67">
        <f t="shared" si="11"/>
        <v>0</v>
      </c>
      <c r="AP34" s="68">
        <f t="shared" si="12"/>
        <v>0</v>
      </c>
      <c r="AQ34" s="68">
        <f t="shared" si="13"/>
        <v>0</v>
      </c>
      <c r="AR34" s="68">
        <f t="shared" si="14"/>
        <v>0</v>
      </c>
      <c r="AS34" s="68">
        <f t="shared" si="15"/>
        <v>0</v>
      </c>
      <c r="AT34" s="68">
        <f t="shared" si="16"/>
        <v>0</v>
      </c>
      <c r="AU34" s="68">
        <f t="shared" si="17"/>
        <v>0</v>
      </c>
      <c r="AV34" s="68">
        <f t="shared" si="18"/>
        <v>0</v>
      </c>
      <c r="AW34" s="69">
        <f t="shared" si="19"/>
        <v>0</v>
      </c>
      <c r="AX34" s="51"/>
      <c r="AY34" s="67">
        <f t="shared" si="20"/>
        <v>0</v>
      </c>
      <c r="AZ34" s="67">
        <f t="shared" si="21"/>
        <v>0</v>
      </c>
      <c r="BA34" s="68">
        <f t="shared" si="22"/>
        <v>0</v>
      </c>
      <c r="BB34" s="68">
        <f t="shared" si="23"/>
        <v>0</v>
      </c>
      <c r="BC34" s="68">
        <f t="shared" si="24"/>
        <v>0</v>
      </c>
      <c r="BD34" s="68">
        <f t="shared" si="25"/>
        <v>0</v>
      </c>
      <c r="BE34" s="68">
        <f t="shared" si="26"/>
        <v>0</v>
      </c>
      <c r="BF34" s="68">
        <f t="shared" si="27"/>
        <v>0</v>
      </c>
      <c r="BG34" s="68">
        <f t="shared" si="28"/>
        <v>0</v>
      </c>
      <c r="BH34" s="69">
        <f t="shared" si="29"/>
        <v>0</v>
      </c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9" t="str">
        <f t="shared" si="30"/>
        <v xml:space="preserve"> </v>
      </c>
      <c r="BU34" s="59" t="str">
        <f t="shared" si="31"/>
        <v xml:space="preserve"> </v>
      </c>
      <c r="BV34" s="59" t="str">
        <f t="shared" si="32"/>
        <v xml:space="preserve"> </v>
      </c>
      <c r="BW34" s="59" t="str">
        <f t="shared" si="33"/>
        <v xml:space="preserve"> </v>
      </c>
      <c r="BX34" s="59" t="str">
        <f t="shared" si="34"/>
        <v xml:space="preserve"> </v>
      </c>
      <c r="BY34" s="59" t="str">
        <f t="shared" si="35"/>
        <v xml:space="preserve"> </v>
      </c>
      <c r="BZ34" s="59" t="str">
        <f t="shared" si="36"/>
        <v xml:space="preserve"> </v>
      </c>
      <c r="CA34" s="59" t="str">
        <f t="shared" si="37"/>
        <v xml:space="preserve"> </v>
      </c>
      <c r="CB34" s="59" t="str">
        <f t="shared" si="38"/>
        <v xml:space="preserve"> </v>
      </c>
      <c r="CC34" s="60" t="e">
        <f t="shared" si="39"/>
        <v>#DIV/0!</v>
      </c>
      <c r="CD34" s="61">
        <f t="shared" si="40"/>
        <v>0</v>
      </c>
      <c r="CE34" s="61" t="e">
        <f t="shared" si="41"/>
        <v>#DIV/0!</v>
      </c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</row>
    <row r="35" spans="1:105" s="39" customFormat="1" ht="21.75" hidden="1" customHeight="1" x14ac:dyDescent="0.2">
      <c r="A35" s="63" t="s">
        <v>125</v>
      </c>
      <c r="B35" s="94"/>
      <c r="C35" s="136"/>
      <c r="D35" s="136"/>
      <c r="E35" s="136"/>
      <c r="F35" s="147"/>
      <c r="G35" s="109"/>
      <c r="H35" s="118"/>
      <c r="I35" s="111"/>
      <c r="J35" s="111"/>
      <c r="K35" s="111"/>
      <c r="L35" s="111"/>
      <c r="M35" s="111"/>
      <c r="N35" s="111"/>
      <c r="O35" s="148"/>
      <c r="P35" s="140"/>
      <c r="Q35" s="78"/>
      <c r="R35" s="78"/>
      <c r="S35" s="78"/>
      <c r="T35" s="78"/>
      <c r="U35" s="78"/>
      <c r="V35" s="78"/>
      <c r="W35" s="78"/>
      <c r="X35" s="78"/>
      <c r="Y35" s="128"/>
      <c r="Z35" s="94"/>
      <c r="AA35" s="141"/>
      <c r="AB35" s="106"/>
      <c r="AC35" s="53">
        <f t="shared" si="0"/>
        <v>0</v>
      </c>
      <c r="AD35" s="54">
        <f t="shared" si="1"/>
        <v>0</v>
      </c>
      <c r="AE35" s="55">
        <f t="shared" si="2"/>
        <v>0</v>
      </c>
      <c r="AF35" s="55">
        <f t="shared" si="3"/>
        <v>0</v>
      </c>
      <c r="AG35" s="55">
        <f t="shared" si="4"/>
        <v>0</v>
      </c>
      <c r="AH35" s="55">
        <f t="shared" si="5"/>
        <v>0</v>
      </c>
      <c r="AI35" s="55">
        <f t="shared" si="6"/>
        <v>0</v>
      </c>
      <c r="AJ35" s="55">
        <f t="shared" si="7"/>
        <v>0</v>
      </c>
      <c r="AK35" s="55">
        <f t="shared" si="8"/>
        <v>0</v>
      </c>
      <c r="AL35" s="56">
        <f t="shared" si="9"/>
        <v>0</v>
      </c>
      <c r="AN35" s="54">
        <f t="shared" si="10"/>
        <v>0</v>
      </c>
      <c r="AO35" s="54">
        <f t="shared" si="11"/>
        <v>0</v>
      </c>
      <c r="AP35" s="55">
        <f t="shared" si="12"/>
        <v>0</v>
      </c>
      <c r="AQ35" s="55">
        <f t="shared" si="13"/>
        <v>0</v>
      </c>
      <c r="AR35" s="55">
        <f t="shared" si="14"/>
        <v>0</v>
      </c>
      <c r="AS35" s="55">
        <f t="shared" si="15"/>
        <v>0</v>
      </c>
      <c r="AT35" s="55">
        <f t="shared" si="16"/>
        <v>0</v>
      </c>
      <c r="AU35" s="55">
        <f t="shared" si="17"/>
        <v>0</v>
      </c>
      <c r="AV35" s="55">
        <f t="shared" si="18"/>
        <v>0</v>
      </c>
      <c r="AW35" s="56">
        <f t="shared" si="19"/>
        <v>0</v>
      </c>
      <c r="AY35" s="54">
        <f t="shared" si="20"/>
        <v>0</v>
      </c>
      <c r="AZ35" s="54">
        <f t="shared" si="21"/>
        <v>0</v>
      </c>
      <c r="BA35" s="55">
        <f t="shared" si="22"/>
        <v>0</v>
      </c>
      <c r="BB35" s="55">
        <f t="shared" si="23"/>
        <v>0</v>
      </c>
      <c r="BC35" s="55">
        <f t="shared" si="24"/>
        <v>0</v>
      </c>
      <c r="BD35" s="55">
        <f t="shared" si="25"/>
        <v>0</v>
      </c>
      <c r="BE35" s="55">
        <f t="shared" si="26"/>
        <v>0</v>
      </c>
      <c r="BF35" s="55">
        <f t="shared" si="27"/>
        <v>0</v>
      </c>
      <c r="BG35" s="55">
        <f t="shared" si="28"/>
        <v>0</v>
      </c>
      <c r="BH35" s="56">
        <f t="shared" si="29"/>
        <v>0</v>
      </c>
      <c r="BT35" s="59" t="str">
        <f t="shared" si="30"/>
        <v xml:space="preserve"> </v>
      </c>
      <c r="BU35" s="59" t="str">
        <f t="shared" si="31"/>
        <v xml:space="preserve"> </v>
      </c>
      <c r="BV35" s="59" t="str">
        <f t="shared" si="32"/>
        <v xml:space="preserve"> </v>
      </c>
      <c r="BW35" s="59" t="str">
        <f t="shared" si="33"/>
        <v xml:space="preserve"> </v>
      </c>
      <c r="BX35" s="59" t="str">
        <f t="shared" si="34"/>
        <v xml:space="preserve"> </v>
      </c>
      <c r="BY35" s="59" t="str">
        <f t="shared" si="35"/>
        <v xml:space="preserve"> </v>
      </c>
      <c r="BZ35" s="59" t="str">
        <f t="shared" si="36"/>
        <v xml:space="preserve"> </v>
      </c>
      <c r="CA35" s="59" t="str">
        <f t="shared" si="37"/>
        <v xml:space="preserve"> </v>
      </c>
      <c r="CB35" s="59" t="str">
        <f t="shared" si="38"/>
        <v xml:space="preserve"> </v>
      </c>
      <c r="CC35" s="60" t="e">
        <f t="shared" si="39"/>
        <v>#DIV/0!</v>
      </c>
      <c r="CD35" s="61">
        <f t="shared" si="40"/>
        <v>0</v>
      </c>
      <c r="CE35" s="61" t="e">
        <f t="shared" si="41"/>
        <v>#DIV/0!</v>
      </c>
    </row>
    <row r="36" spans="1:105" s="39" customFormat="1" ht="21.75" hidden="1" customHeight="1" x14ac:dyDescent="0.2">
      <c r="A36" s="63" t="s">
        <v>124</v>
      </c>
      <c r="B36" s="94"/>
      <c r="C36" s="107"/>
      <c r="D36" s="107"/>
      <c r="E36" s="107"/>
      <c r="F36" s="108"/>
      <c r="G36" s="109"/>
      <c r="H36" s="118"/>
      <c r="I36" s="111"/>
      <c r="J36" s="111"/>
      <c r="K36" s="111"/>
      <c r="L36" s="111"/>
      <c r="M36" s="111"/>
      <c r="N36" s="111"/>
      <c r="O36" s="112"/>
      <c r="P36" s="140"/>
      <c r="Q36" s="78"/>
      <c r="R36" s="78"/>
      <c r="S36" s="78"/>
      <c r="T36" s="78"/>
      <c r="U36" s="78"/>
      <c r="V36" s="78"/>
      <c r="W36" s="78"/>
      <c r="X36" s="78"/>
      <c r="Y36" s="128"/>
      <c r="Z36" s="94"/>
      <c r="AA36" s="141"/>
      <c r="AB36" s="122"/>
      <c r="AC36" s="53">
        <f t="shared" si="0"/>
        <v>0</v>
      </c>
      <c r="AD36" s="54">
        <f t="shared" si="1"/>
        <v>0</v>
      </c>
      <c r="AE36" s="55">
        <f t="shared" si="2"/>
        <v>0</v>
      </c>
      <c r="AF36" s="55">
        <f t="shared" si="3"/>
        <v>0</v>
      </c>
      <c r="AG36" s="55">
        <f t="shared" si="4"/>
        <v>0</v>
      </c>
      <c r="AH36" s="55">
        <f t="shared" si="5"/>
        <v>0</v>
      </c>
      <c r="AI36" s="55">
        <f t="shared" si="6"/>
        <v>0</v>
      </c>
      <c r="AJ36" s="55">
        <f t="shared" si="7"/>
        <v>0</v>
      </c>
      <c r="AK36" s="55">
        <f t="shared" si="8"/>
        <v>0</v>
      </c>
      <c r="AL36" s="56">
        <f t="shared" si="9"/>
        <v>0</v>
      </c>
      <c r="AN36" s="54">
        <f t="shared" si="10"/>
        <v>0</v>
      </c>
      <c r="AO36" s="54">
        <f t="shared" si="11"/>
        <v>0</v>
      </c>
      <c r="AP36" s="55">
        <f t="shared" si="12"/>
        <v>0</v>
      </c>
      <c r="AQ36" s="55">
        <f t="shared" si="13"/>
        <v>0</v>
      </c>
      <c r="AR36" s="55">
        <f t="shared" si="14"/>
        <v>0</v>
      </c>
      <c r="AS36" s="55">
        <f t="shared" si="15"/>
        <v>0</v>
      </c>
      <c r="AT36" s="55">
        <f t="shared" si="16"/>
        <v>0</v>
      </c>
      <c r="AU36" s="55">
        <f t="shared" si="17"/>
        <v>0</v>
      </c>
      <c r="AV36" s="55">
        <f t="shared" si="18"/>
        <v>0</v>
      </c>
      <c r="AW36" s="56">
        <f t="shared" si="19"/>
        <v>0</v>
      </c>
      <c r="AY36" s="54">
        <f t="shared" si="20"/>
        <v>0</v>
      </c>
      <c r="AZ36" s="54">
        <f t="shared" si="21"/>
        <v>0</v>
      </c>
      <c r="BA36" s="55">
        <f t="shared" si="22"/>
        <v>0</v>
      </c>
      <c r="BB36" s="55">
        <f t="shared" si="23"/>
        <v>0</v>
      </c>
      <c r="BC36" s="55">
        <f t="shared" si="24"/>
        <v>0</v>
      </c>
      <c r="BD36" s="55">
        <f t="shared" si="25"/>
        <v>0</v>
      </c>
      <c r="BE36" s="55">
        <f t="shared" si="26"/>
        <v>0</v>
      </c>
      <c r="BF36" s="55">
        <f t="shared" si="27"/>
        <v>0</v>
      </c>
      <c r="BG36" s="55">
        <f t="shared" si="28"/>
        <v>0</v>
      </c>
      <c r="BH36" s="56">
        <f t="shared" si="29"/>
        <v>0</v>
      </c>
      <c r="BT36" s="59" t="str">
        <f t="shared" si="30"/>
        <v xml:space="preserve"> </v>
      </c>
      <c r="BU36" s="59" t="str">
        <f t="shared" si="31"/>
        <v xml:space="preserve"> </v>
      </c>
      <c r="BV36" s="59" t="str">
        <f t="shared" si="32"/>
        <v xml:space="preserve"> </v>
      </c>
      <c r="BW36" s="59" t="str">
        <f t="shared" si="33"/>
        <v xml:space="preserve"> </v>
      </c>
      <c r="BX36" s="59" t="str">
        <f t="shared" si="34"/>
        <v xml:space="preserve"> </v>
      </c>
      <c r="BY36" s="59" t="str">
        <f t="shared" si="35"/>
        <v xml:space="preserve"> </v>
      </c>
      <c r="BZ36" s="59" t="str">
        <f t="shared" si="36"/>
        <v xml:space="preserve"> </v>
      </c>
      <c r="CA36" s="59" t="str">
        <f t="shared" si="37"/>
        <v xml:space="preserve"> </v>
      </c>
      <c r="CB36" s="59" t="str">
        <f t="shared" si="38"/>
        <v xml:space="preserve"> </v>
      </c>
      <c r="CC36" s="60" t="e">
        <f t="shared" si="39"/>
        <v>#DIV/0!</v>
      </c>
      <c r="CD36" s="61">
        <f t="shared" si="40"/>
        <v>0</v>
      </c>
      <c r="CE36" s="61" t="e">
        <f t="shared" si="41"/>
        <v>#DIV/0!</v>
      </c>
    </row>
    <row r="37" spans="1:105" s="39" customFormat="1" ht="21.75" hidden="1" customHeight="1" x14ac:dyDescent="0.2">
      <c r="A37" s="63" t="s">
        <v>125</v>
      </c>
      <c r="B37" s="94"/>
      <c r="C37" s="107"/>
      <c r="D37" s="107"/>
      <c r="E37" s="107"/>
      <c r="F37" s="108"/>
      <c r="G37" s="109"/>
      <c r="H37" s="149"/>
      <c r="I37" s="111"/>
      <c r="J37" s="111"/>
      <c r="K37" s="111"/>
      <c r="L37" s="111"/>
      <c r="M37" s="111"/>
      <c r="N37" s="111"/>
      <c r="O37" s="112"/>
      <c r="P37" s="140"/>
      <c r="Q37" s="78"/>
      <c r="R37" s="78"/>
      <c r="S37" s="78"/>
      <c r="T37" s="78"/>
      <c r="U37" s="78"/>
      <c r="V37" s="78"/>
      <c r="W37" s="78"/>
      <c r="X37" s="78"/>
      <c r="Y37" s="128"/>
      <c r="Z37" s="94"/>
      <c r="AA37" s="141"/>
      <c r="AB37" s="122"/>
      <c r="AC37" s="53">
        <f t="shared" si="0"/>
        <v>0</v>
      </c>
      <c r="AD37" s="54">
        <f t="shared" si="1"/>
        <v>0</v>
      </c>
      <c r="AE37" s="55">
        <f t="shared" si="2"/>
        <v>0</v>
      </c>
      <c r="AF37" s="55">
        <f t="shared" si="3"/>
        <v>0</v>
      </c>
      <c r="AG37" s="55">
        <f t="shared" si="4"/>
        <v>0</v>
      </c>
      <c r="AH37" s="55">
        <f t="shared" si="5"/>
        <v>0</v>
      </c>
      <c r="AI37" s="55">
        <f t="shared" si="6"/>
        <v>0</v>
      </c>
      <c r="AJ37" s="55">
        <f t="shared" si="7"/>
        <v>0</v>
      </c>
      <c r="AK37" s="55">
        <f t="shared" si="8"/>
        <v>0</v>
      </c>
      <c r="AL37" s="56">
        <f t="shared" si="9"/>
        <v>0</v>
      </c>
      <c r="AN37" s="54">
        <f t="shared" si="10"/>
        <v>0</v>
      </c>
      <c r="AO37" s="54">
        <f t="shared" si="11"/>
        <v>0</v>
      </c>
      <c r="AP37" s="55">
        <f t="shared" si="12"/>
        <v>0</v>
      </c>
      <c r="AQ37" s="55">
        <f t="shared" si="13"/>
        <v>0</v>
      </c>
      <c r="AR37" s="55">
        <f t="shared" si="14"/>
        <v>0</v>
      </c>
      <c r="AS37" s="55">
        <f t="shared" si="15"/>
        <v>0</v>
      </c>
      <c r="AT37" s="55">
        <f t="shared" si="16"/>
        <v>0</v>
      </c>
      <c r="AU37" s="55">
        <f t="shared" si="17"/>
        <v>0</v>
      </c>
      <c r="AV37" s="55">
        <f t="shared" si="18"/>
        <v>0</v>
      </c>
      <c r="AW37" s="56">
        <f t="shared" si="19"/>
        <v>0</v>
      </c>
      <c r="AY37" s="54">
        <f t="shared" si="20"/>
        <v>0</v>
      </c>
      <c r="AZ37" s="54">
        <f t="shared" si="21"/>
        <v>0</v>
      </c>
      <c r="BA37" s="55">
        <f t="shared" si="22"/>
        <v>0</v>
      </c>
      <c r="BB37" s="55">
        <f t="shared" si="23"/>
        <v>0</v>
      </c>
      <c r="BC37" s="55">
        <f t="shared" si="24"/>
        <v>0</v>
      </c>
      <c r="BD37" s="55">
        <f t="shared" si="25"/>
        <v>0</v>
      </c>
      <c r="BE37" s="55">
        <f t="shared" si="26"/>
        <v>0</v>
      </c>
      <c r="BF37" s="55">
        <f t="shared" si="27"/>
        <v>0</v>
      </c>
      <c r="BG37" s="55">
        <f t="shared" si="28"/>
        <v>0</v>
      </c>
      <c r="BH37" s="56">
        <f t="shared" si="29"/>
        <v>0</v>
      </c>
      <c r="BT37" s="59" t="str">
        <f t="shared" ref="BT37:BT54" si="42">IF(P37="S",1," ")</f>
        <v xml:space="preserve"> </v>
      </c>
      <c r="BU37" s="59" t="str">
        <f t="shared" ref="BU37:BU54" si="43">IF(Q37="S",1," ")</f>
        <v xml:space="preserve"> </v>
      </c>
      <c r="BV37" s="59" t="str">
        <f t="shared" ref="BV37:BV54" si="44">IF(R37="S",1," ")</f>
        <v xml:space="preserve"> </v>
      </c>
      <c r="BW37" s="59" t="str">
        <f t="shared" ref="BW37:BW54" si="45">IF(S37="S",1," ")</f>
        <v xml:space="preserve"> </v>
      </c>
      <c r="BX37" s="59" t="str">
        <f t="shared" ref="BX37:BX54" si="46">IF(T37="S",1," ")</f>
        <v xml:space="preserve"> </v>
      </c>
      <c r="BY37" s="59" t="str">
        <f t="shared" ref="BY37:BY54" si="47">IF(U37="S",1," ")</f>
        <v xml:space="preserve"> </v>
      </c>
      <c r="BZ37" s="59" t="str">
        <f t="shared" ref="BZ37:BZ54" si="48">IF(V37="S",1," ")</f>
        <v xml:space="preserve"> </v>
      </c>
      <c r="CA37" s="59" t="str">
        <f t="shared" ref="CA37:CA54" si="49">IF(W37="S",1," ")</f>
        <v xml:space="preserve"> </v>
      </c>
      <c r="CB37" s="59" t="str">
        <f t="shared" ref="CB37:CB54" si="50">IF(X37="S",1," ")</f>
        <v xml:space="preserve"> </v>
      </c>
      <c r="CC37" s="60" t="e">
        <f t="shared" ref="CC37:CC54" si="51">AA37/Z37</f>
        <v>#DIV/0!</v>
      </c>
      <c r="CD37" s="61">
        <f t="shared" ref="CD37:CD54" si="52">(SUM(BT37:CB37))/10</f>
        <v>0</v>
      </c>
      <c r="CE37" s="61" t="e">
        <f t="shared" ref="CE37:CE64" si="53">(IF((AA37/Z37)&lt;1.00001,(AA37/Z37)," "))/10</f>
        <v>#DIV/0!</v>
      </c>
    </row>
    <row r="38" spans="1:105" s="39" customFormat="1" ht="21.75" hidden="1" customHeight="1" x14ac:dyDescent="0.2">
      <c r="A38" s="51" t="s">
        <v>125</v>
      </c>
      <c r="B38" s="94"/>
      <c r="C38" s="107"/>
      <c r="D38" s="107"/>
      <c r="E38" s="107"/>
      <c r="F38" s="108"/>
      <c r="G38" s="109"/>
      <c r="H38" s="110"/>
      <c r="I38" s="111"/>
      <c r="J38" s="111"/>
      <c r="K38" s="111"/>
      <c r="L38" s="111"/>
      <c r="M38" s="111"/>
      <c r="N38" s="111"/>
      <c r="O38" s="112"/>
      <c r="P38" s="140"/>
      <c r="Q38" s="78"/>
      <c r="R38" s="78"/>
      <c r="S38" s="78"/>
      <c r="T38" s="78"/>
      <c r="U38" s="78"/>
      <c r="V38" s="78"/>
      <c r="W38" s="78"/>
      <c r="X38" s="78"/>
      <c r="Y38" s="128"/>
      <c r="Z38" s="94"/>
      <c r="AA38" s="141"/>
      <c r="AB38" s="122"/>
      <c r="AC38" s="53">
        <f t="shared" si="0"/>
        <v>0</v>
      </c>
      <c r="AD38" s="54">
        <f t="shared" si="1"/>
        <v>0</v>
      </c>
      <c r="AE38" s="55">
        <f t="shared" si="2"/>
        <v>0</v>
      </c>
      <c r="AF38" s="55">
        <f t="shared" si="3"/>
        <v>0</v>
      </c>
      <c r="AG38" s="55">
        <f t="shared" si="4"/>
        <v>0</v>
      </c>
      <c r="AH38" s="55">
        <f t="shared" si="5"/>
        <v>0</v>
      </c>
      <c r="AI38" s="55">
        <f t="shared" si="6"/>
        <v>0</v>
      </c>
      <c r="AJ38" s="55">
        <f t="shared" si="7"/>
        <v>0</v>
      </c>
      <c r="AK38" s="55">
        <f t="shared" si="8"/>
        <v>0</v>
      </c>
      <c r="AL38" s="56">
        <f t="shared" si="9"/>
        <v>0</v>
      </c>
      <c r="AN38" s="54">
        <f t="shared" si="10"/>
        <v>0</v>
      </c>
      <c r="AO38" s="54">
        <f t="shared" si="11"/>
        <v>0</v>
      </c>
      <c r="AP38" s="55">
        <f t="shared" si="12"/>
        <v>0</v>
      </c>
      <c r="AQ38" s="55">
        <f t="shared" si="13"/>
        <v>0</v>
      </c>
      <c r="AR38" s="55">
        <f t="shared" si="14"/>
        <v>0</v>
      </c>
      <c r="AS38" s="55">
        <f t="shared" si="15"/>
        <v>0</v>
      </c>
      <c r="AT38" s="55">
        <f t="shared" si="16"/>
        <v>0</v>
      </c>
      <c r="AU38" s="55">
        <f t="shared" si="17"/>
        <v>0</v>
      </c>
      <c r="AV38" s="55">
        <f t="shared" si="18"/>
        <v>0</v>
      </c>
      <c r="AW38" s="56">
        <f t="shared" si="19"/>
        <v>0</v>
      </c>
      <c r="AY38" s="54">
        <f t="shared" si="20"/>
        <v>0</v>
      </c>
      <c r="AZ38" s="54">
        <f t="shared" si="21"/>
        <v>0</v>
      </c>
      <c r="BA38" s="55">
        <f t="shared" si="22"/>
        <v>0</v>
      </c>
      <c r="BB38" s="55">
        <f t="shared" si="23"/>
        <v>0</v>
      </c>
      <c r="BC38" s="55">
        <f t="shared" si="24"/>
        <v>0</v>
      </c>
      <c r="BD38" s="55">
        <f t="shared" si="25"/>
        <v>0</v>
      </c>
      <c r="BE38" s="55">
        <f t="shared" si="26"/>
        <v>0</v>
      </c>
      <c r="BF38" s="55">
        <f t="shared" si="27"/>
        <v>0</v>
      </c>
      <c r="BG38" s="55">
        <f t="shared" si="28"/>
        <v>0</v>
      </c>
      <c r="BH38" s="56">
        <f t="shared" si="29"/>
        <v>0</v>
      </c>
      <c r="BT38" s="59" t="str">
        <f t="shared" si="42"/>
        <v xml:space="preserve"> </v>
      </c>
      <c r="BU38" s="59" t="str">
        <f t="shared" si="43"/>
        <v xml:space="preserve"> </v>
      </c>
      <c r="BV38" s="59" t="str">
        <f t="shared" si="44"/>
        <v xml:space="preserve"> </v>
      </c>
      <c r="BW38" s="59" t="str">
        <f t="shared" si="45"/>
        <v xml:space="preserve"> </v>
      </c>
      <c r="BX38" s="59" t="str">
        <f t="shared" si="46"/>
        <v xml:space="preserve"> </v>
      </c>
      <c r="BY38" s="59" t="str">
        <f t="shared" si="47"/>
        <v xml:space="preserve"> </v>
      </c>
      <c r="BZ38" s="59" t="str">
        <f t="shared" si="48"/>
        <v xml:space="preserve"> </v>
      </c>
      <c r="CA38" s="59" t="str">
        <f t="shared" si="49"/>
        <v xml:space="preserve"> </v>
      </c>
      <c r="CB38" s="59" t="str">
        <f t="shared" si="50"/>
        <v xml:space="preserve"> </v>
      </c>
      <c r="CC38" s="60" t="e">
        <f t="shared" si="51"/>
        <v>#DIV/0!</v>
      </c>
      <c r="CD38" s="61">
        <f t="shared" si="52"/>
        <v>0</v>
      </c>
      <c r="CE38" s="61" t="e">
        <f t="shared" si="53"/>
        <v>#DIV/0!</v>
      </c>
    </row>
    <row r="39" spans="1:105" s="39" customFormat="1" ht="21.75" hidden="1" customHeight="1" x14ac:dyDescent="0.2">
      <c r="A39" s="51" t="s">
        <v>124</v>
      </c>
      <c r="B39" s="94"/>
      <c r="C39" s="107"/>
      <c r="D39" s="107"/>
      <c r="E39" s="107"/>
      <c r="F39" s="108"/>
      <c r="G39" s="109"/>
      <c r="H39" s="118"/>
      <c r="I39" s="111"/>
      <c r="J39" s="111"/>
      <c r="K39" s="111"/>
      <c r="L39" s="111"/>
      <c r="M39" s="111"/>
      <c r="N39" s="111"/>
      <c r="O39" s="112"/>
      <c r="P39" s="140"/>
      <c r="Q39" s="78"/>
      <c r="R39" s="78"/>
      <c r="S39" s="78"/>
      <c r="T39" s="78"/>
      <c r="U39" s="78"/>
      <c r="V39" s="78"/>
      <c r="W39" s="78"/>
      <c r="X39" s="78"/>
      <c r="Y39" s="128"/>
      <c r="Z39" s="94"/>
      <c r="AA39" s="141"/>
      <c r="AB39" s="122"/>
      <c r="AC39" s="53">
        <f t="shared" si="0"/>
        <v>0</v>
      </c>
      <c r="AD39" s="54">
        <f t="shared" si="1"/>
        <v>0</v>
      </c>
      <c r="AE39" s="55">
        <f t="shared" si="2"/>
        <v>0</v>
      </c>
      <c r="AF39" s="55">
        <f t="shared" si="3"/>
        <v>0</v>
      </c>
      <c r="AG39" s="55">
        <f t="shared" si="4"/>
        <v>0</v>
      </c>
      <c r="AH39" s="55">
        <f t="shared" si="5"/>
        <v>0</v>
      </c>
      <c r="AI39" s="55">
        <f t="shared" si="6"/>
        <v>0</v>
      </c>
      <c r="AJ39" s="55">
        <f t="shared" si="7"/>
        <v>0</v>
      </c>
      <c r="AK39" s="55">
        <f t="shared" si="8"/>
        <v>0</v>
      </c>
      <c r="AL39" s="56">
        <f t="shared" si="9"/>
        <v>0</v>
      </c>
      <c r="AN39" s="54">
        <f t="shared" si="10"/>
        <v>0</v>
      </c>
      <c r="AO39" s="54">
        <f t="shared" si="11"/>
        <v>0</v>
      </c>
      <c r="AP39" s="55">
        <f t="shared" si="12"/>
        <v>0</v>
      </c>
      <c r="AQ39" s="55">
        <f t="shared" si="13"/>
        <v>0</v>
      </c>
      <c r="AR39" s="55">
        <f t="shared" si="14"/>
        <v>0</v>
      </c>
      <c r="AS39" s="55">
        <f t="shared" si="15"/>
        <v>0</v>
      </c>
      <c r="AT39" s="55">
        <f t="shared" si="16"/>
        <v>0</v>
      </c>
      <c r="AU39" s="55">
        <f t="shared" si="17"/>
        <v>0</v>
      </c>
      <c r="AV39" s="55">
        <f t="shared" si="18"/>
        <v>0</v>
      </c>
      <c r="AW39" s="56">
        <f t="shared" si="19"/>
        <v>0</v>
      </c>
      <c r="AY39" s="54">
        <f t="shared" si="20"/>
        <v>0</v>
      </c>
      <c r="AZ39" s="54">
        <f t="shared" si="21"/>
        <v>0</v>
      </c>
      <c r="BA39" s="55">
        <f t="shared" si="22"/>
        <v>0</v>
      </c>
      <c r="BB39" s="55">
        <f t="shared" si="23"/>
        <v>0</v>
      </c>
      <c r="BC39" s="55">
        <f t="shared" si="24"/>
        <v>0</v>
      </c>
      <c r="BD39" s="55">
        <f t="shared" si="25"/>
        <v>0</v>
      </c>
      <c r="BE39" s="55">
        <f t="shared" si="26"/>
        <v>0</v>
      </c>
      <c r="BF39" s="55">
        <f t="shared" si="27"/>
        <v>0</v>
      </c>
      <c r="BG39" s="55">
        <f t="shared" si="28"/>
        <v>0</v>
      </c>
      <c r="BH39" s="56">
        <f t="shared" si="29"/>
        <v>0</v>
      </c>
      <c r="BT39" s="59" t="str">
        <f t="shared" si="42"/>
        <v xml:space="preserve"> </v>
      </c>
      <c r="BU39" s="59" t="str">
        <f t="shared" si="43"/>
        <v xml:space="preserve"> </v>
      </c>
      <c r="BV39" s="59" t="str">
        <f t="shared" si="44"/>
        <v xml:space="preserve"> </v>
      </c>
      <c r="BW39" s="59" t="str">
        <f t="shared" si="45"/>
        <v xml:space="preserve"> </v>
      </c>
      <c r="BX39" s="59" t="str">
        <f t="shared" si="46"/>
        <v xml:space="preserve"> </v>
      </c>
      <c r="BY39" s="59" t="str">
        <f t="shared" si="47"/>
        <v xml:space="preserve"> </v>
      </c>
      <c r="BZ39" s="59" t="str">
        <f t="shared" si="48"/>
        <v xml:space="preserve"> </v>
      </c>
      <c r="CA39" s="59" t="str">
        <f t="shared" si="49"/>
        <v xml:space="preserve"> </v>
      </c>
      <c r="CB39" s="59" t="str">
        <f t="shared" si="50"/>
        <v xml:space="preserve"> </v>
      </c>
      <c r="CC39" s="60" t="e">
        <f t="shared" si="51"/>
        <v>#DIV/0!</v>
      </c>
      <c r="CD39" s="61">
        <f t="shared" si="52"/>
        <v>0</v>
      </c>
      <c r="CE39" s="61" t="e">
        <f t="shared" si="53"/>
        <v>#DIV/0!</v>
      </c>
    </row>
    <row r="40" spans="1:105" s="39" customFormat="1" ht="21.75" hidden="1" customHeight="1" x14ac:dyDescent="0.2">
      <c r="A40" s="51" t="s">
        <v>124</v>
      </c>
      <c r="B40" s="94"/>
      <c r="C40" s="107"/>
      <c r="D40" s="107"/>
      <c r="E40" s="107"/>
      <c r="F40" s="108"/>
      <c r="G40" s="109"/>
      <c r="H40" s="118"/>
      <c r="I40" s="111"/>
      <c r="J40" s="111"/>
      <c r="K40" s="111"/>
      <c r="L40" s="111"/>
      <c r="M40" s="111"/>
      <c r="N40" s="111"/>
      <c r="O40" s="112"/>
      <c r="P40" s="140"/>
      <c r="Q40" s="78"/>
      <c r="R40" s="78"/>
      <c r="S40" s="78"/>
      <c r="T40" s="78"/>
      <c r="U40" s="78"/>
      <c r="V40" s="78"/>
      <c r="W40" s="78"/>
      <c r="X40" s="78"/>
      <c r="Y40" s="128"/>
      <c r="Z40" s="94"/>
      <c r="AA40" s="141"/>
      <c r="AB40" s="122"/>
      <c r="AC40" s="53">
        <f t="shared" si="0"/>
        <v>0</v>
      </c>
      <c r="AD40" s="54">
        <f t="shared" si="1"/>
        <v>0</v>
      </c>
      <c r="AE40" s="55">
        <f t="shared" si="2"/>
        <v>0</v>
      </c>
      <c r="AF40" s="55">
        <f t="shared" si="3"/>
        <v>0</v>
      </c>
      <c r="AG40" s="55">
        <f t="shared" si="4"/>
        <v>0</v>
      </c>
      <c r="AH40" s="55">
        <f t="shared" si="5"/>
        <v>0</v>
      </c>
      <c r="AI40" s="55">
        <f t="shared" si="6"/>
        <v>0</v>
      </c>
      <c r="AJ40" s="55">
        <f t="shared" si="7"/>
        <v>0</v>
      </c>
      <c r="AK40" s="55">
        <f t="shared" si="8"/>
        <v>0</v>
      </c>
      <c r="AL40" s="56">
        <f t="shared" si="9"/>
        <v>0</v>
      </c>
      <c r="AN40" s="54">
        <f t="shared" si="10"/>
        <v>0</v>
      </c>
      <c r="AO40" s="54">
        <f t="shared" si="11"/>
        <v>0</v>
      </c>
      <c r="AP40" s="55">
        <f t="shared" si="12"/>
        <v>0</v>
      </c>
      <c r="AQ40" s="55">
        <f t="shared" si="13"/>
        <v>0</v>
      </c>
      <c r="AR40" s="55">
        <f t="shared" si="14"/>
        <v>0</v>
      </c>
      <c r="AS40" s="55">
        <f t="shared" si="15"/>
        <v>0</v>
      </c>
      <c r="AT40" s="55">
        <f t="shared" si="16"/>
        <v>0</v>
      </c>
      <c r="AU40" s="55">
        <f t="shared" si="17"/>
        <v>0</v>
      </c>
      <c r="AV40" s="55">
        <f t="shared" si="18"/>
        <v>0</v>
      </c>
      <c r="AW40" s="56">
        <f t="shared" si="19"/>
        <v>0</v>
      </c>
      <c r="AY40" s="54">
        <f t="shared" si="20"/>
        <v>0</v>
      </c>
      <c r="AZ40" s="54">
        <f t="shared" si="21"/>
        <v>0</v>
      </c>
      <c r="BA40" s="55">
        <f t="shared" si="22"/>
        <v>0</v>
      </c>
      <c r="BB40" s="55">
        <f t="shared" si="23"/>
        <v>0</v>
      </c>
      <c r="BC40" s="55">
        <f t="shared" si="24"/>
        <v>0</v>
      </c>
      <c r="BD40" s="55">
        <f t="shared" si="25"/>
        <v>0</v>
      </c>
      <c r="BE40" s="55">
        <f t="shared" si="26"/>
        <v>0</v>
      </c>
      <c r="BF40" s="55">
        <f t="shared" si="27"/>
        <v>0</v>
      </c>
      <c r="BG40" s="55">
        <f t="shared" si="28"/>
        <v>0</v>
      </c>
      <c r="BH40" s="56">
        <f t="shared" si="29"/>
        <v>0</v>
      </c>
      <c r="BT40" s="59" t="str">
        <f t="shared" si="42"/>
        <v xml:space="preserve"> </v>
      </c>
      <c r="BU40" s="59" t="str">
        <f t="shared" si="43"/>
        <v xml:space="preserve"> </v>
      </c>
      <c r="BV40" s="59" t="str">
        <f t="shared" si="44"/>
        <v xml:space="preserve"> </v>
      </c>
      <c r="BW40" s="59" t="str">
        <f t="shared" si="45"/>
        <v xml:space="preserve"> </v>
      </c>
      <c r="BX40" s="59" t="str">
        <f t="shared" si="46"/>
        <v xml:space="preserve"> </v>
      </c>
      <c r="BY40" s="59" t="str">
        <f t="shared" si="47"/>
        <v xml:space="preserve"> </v>
      </c>
      <c r="BZ40" s="59" t="str">
        <f t="shared" si="48"/>
        <v xml:space="preserve"> </v>
      </c>
      <c r="CA40" s="59" t="str">
        <f t="shared" si="49"/>
        <v xml:space="preserve"> </v>
      </c>
      <c r="CB40" s="59" t="str">
        <f t="shared" si="50"/>
        <v xml:space="preserve"> </v>
      </c>
      <c r="CC40" s="60" t="e">
        <f t="shared" si="51"/>
        <v>#DIV/0!</v>
      </c>
      <c r="CD40" s="61">
        <f t="shared" si="52"/>
        <v>0</v>
      </c>
      <c r="CE40" s="61" t="e">
        <f t="shared" si="53"/>
        <v>#DIV/0!</v>
      </c>
    </row>
    <row r="41" spans="1:105" s="39" customFormat="1" ht="21.75" hidden="1" customHeight="1" x14ac:dyDescent="0.2">
      <c r="A41" s="51" t="s">
        <v>123</v>
      </c>
      <c r="B41" s="94"/>
      <c r="C41" s="129"/>
      <c r="D41" s="129"/>
      <c r="E41" s="129"/>
      <c r="F41" s="143"/>
      <c r="G41" s="150"/>
      <c r="H41" s="151"/>
      <c r="I41" s="137"/>
      <c r="J41" s="137"/>
      <c r="K41" s="137"/>
      <c r="L41" s="137"/>
      <c r="M41" s="137"/>
      <c r="N41" s="137"/>
      <c r="O41" s="138"/>
      <c r="P41" s="146"/>
      <c r="Q41" s="139"/>
      <c r="R41" s="139"/>
      <c r="S41" s="139"/>
      <c r="T41" s="78"/>
      <c r="U41" s="78"/>
      <c r="V41" s="78"/>
      <c r="W41" s="78"/>
      <c r="X41" s="78"/>
      <c r="Y41" s="128"/>
      <c r="Z41" s="94"/>
      <c r="AA41" s="141"/>
      <c r="AB41" s="122"/>
      <c r="AC41" s="53">
        <f t="shared" si="0"/>
        <v>0</v>
      </c>
      <c r="AD41" s="54">
        <f t="shared" si="1"/>
        <v>0</v>
      </c>
      <c r="AE41" s="55">
        <f t="shared" si="2"/>
        <v>0</v>
      </c>
      <c r="AF41" s="55">
        <f t="shared" si="3"/>
        <v>0</v>
      </c>
      <c r="AG41" s="55">
        <f t="shared" si="4"/>
        <v>0</v>
      </c>
      <c r="AH41" s="55">
        <f t="shared" si="5"/>
        <v>0</v>
      </c>
      <c r="AI41" s="55">
        <f t="shared" si="6"/>
        <v>0</v>
      </c>
      <c r="AJ41" s="55">
        <f t="shared" si="7"/>
        <v>0</v>
      </c>
      <c r="AK41" s="55">
        <f t="shared" si="8"/>
        <v>0</v>
      </c>
      <c r="AL41" s="56">
        <f t="shared" si="9"/>
        <v>0</v>
      </c>
      <c r="AN41" s="54">
        <f t="shared" si="10"/>
        <v>0</v>
      </c>
      <c r="AO41" s="54">
        <f t="shared" si="11"/>
        <v>0</v>
      </c>
      <c r="AP41" s="55">
        <f t="shared" si="12"/>
        <v>0</v>
      </c>
      <c r="AQ41" s="55">
        <f t="shared" si="13"/>
        <v>0</v>
      </c>
      <c r="AR41" s="55">
        <f t="shared" si="14"/>
        <v>0</v>
      </c>
      <c r="AS41" s="55">
        <f t="shared" si="15"/>
        <v>0</v>
      </c>
      <c r="AT41" s="55">
        <f t="shared" si="16"/>
        <v>0</v>
      </c>
      <c r="AU41" s="55">
        <f t="shared" si="17"/>
        <v>0</v>
      </c>
      <c r="AV41" s="55">
        <f t="shared" si="18"/>
        <v>0</v>
      </c>
      <c r="AW41" s="56">
        <f t="shared" si="19"/>
        <v>0</v>
      </c>
      <c r="AY41" s="54">
        <f t="shared" si="20"/>
        <v>0</v>
      </c>
      <c r="AZ41" s="54">
        <f t="shared" si="21"/>
        <v>0</v>
      </c>
      <c r="BA41" s="55">
        <f t="shared" si="22"/>
        <v>0</v>
      </c>
      <c r="BB41" s="55">
        <f t="shared" si="23"/>
        <v>0</v>
      </c>
      <c r="BC41" s="55">
        <f t="shared" si="24"/>
        <v>0</v>
      </c>
      <c r="BD41" s="55">
        <f t="shared" si="25"/>
        <v>0</v>
      </c>
      <c r="BE41" s="55">
        <f t="shared" si="26"/>
        <v>0</v>
      </c>
      <c r="BF41" s="55">
        <f t="shared" si="27"/>
        <v>0</v>
      </c>
      <c r="BG41" s="55">
        <f t="shared" si="28"/>
        <v>0</v>
      </c>
      <c r="BH41" s="56">
        <f t="shared" si="29"/>
        <v>0</v>
      </c>
      <c r="BT41" s="59" t="str">
        <f t="shared" si="42"/>
        <v xml:space="preserve"> </v>
      </c>
      <c r="BU41" s="59" t="str">
        <f t="shared" si="43"/>
        <v xml:space="preserve"> </v>
      </c>
      <c r="BV41" s="59" t="str">
        <f t="shared" si="44"/>
        <v xml:space="preserve"> </v>
      </c>
      <c r="BW41" s="59" t="str">
        <f t="shared" si="45"/>
        <v xml:space="preserve"> </v>
      </c>
      <c r="BX41" s="59" t="str">
        <f t="shared" si="46"/>
        <v xml:space="preserve"> </v>
      </c>
      <c r="BY41" s="59" t="str">
        <f t="shared" si="47"/>
        <v xml:space="preserve"> </v>
      </c>
      <c r="BZ41" s="59" t="str">
        <f t="shared" si="48"/>
        <v xml:space="preserve"> </v>
      </c>
      <c r="CA41" s="59" t="str">
        <f t="shared" si="49"/>
        <v xml:space="preserve"> </v>
      </c>
      <c r="CB41" s="59" t="str">
        <f t="shared" si="50"/>
        <v xml:space="preserve"> </v>
      </c>
      <c r="CC41" s="60" t="e">
        <f t="shared" si="51"/>
        <v>#DIV/0!</v>
      </c>
      <c r="CD41" s="61">
        <f t="shared" si="52"/>
        <v>0</v>
      </c>
      <c r="CE41" s="61" t="e">
        <f t="shared" si="53"/>
        <v>#DIV/0!</v>
      </c>
    </row>
    <row r="42" spans="1:105" s="39" customFormat="1" ht="21.75" hidden="1" customHeight="1" x14ac:dyDescent="0.2">
      <c r="A42" s="51" t="s">
        <v>125</v>
      </c>
      <c r="B42" s="94"/>
      <c r="C42" s="107"/>
      <c r="D42" s="107"/>
      <c r="E42" s="107"/>
      <c r="F42" s="108"/>
      <c r="G42" s="117"/>
      <c r="H42" s="118"/>
      <c r="I42" s="111"/>
      <c r="J42" s="111"/>
      <c r="K42" s="111"/>
      <c r="L42" s="111"/>
      <c r="M42" s="111"/>
      <c r="N42" s="111"/>
      <c r="O42" s="112"/>
      <c r="P42" s="140"/>
      <c r="Q42" s="152"/>
      <c r="R42" s="78"/>
      <c r="S42" s="78"/>
      <c r="T42" s="78"/>
      <c r="U42" s="78"/>
      <c r="V42" s="78"/>
      <c r="W42" s="78"/>
      <c r="X42" s="78"/>
      <c r="Y42" s="153"/>
      <c r="Z42" s="94"/>
      <c r="AA42" s="141"/>
      <c r="AB42" s="122"/>
      <c r="AC42" s="53">
        <f>IF(Q42="S",1,0)</f>
        <v>0</v>
      </c>
      <c r="AD42" s="54">
        <f t="shared" ref="AD42:AD66" si="54">IF(Q42="S",1,0)</f>
        <v>0</v>
      </c>
      <c r="AE42" s="55">
        <f t="shared" ref="AE42:AE66" si="55">IF(R42="S",1,0)</f>
        <v>0</v>
      </c>
      <c r="AF42" s="55">
        <f t="shared" ref="AF42:AF66" si="56">IF(S42="S",1,0)</f>
        <v>0</v>
      </c>
      <c r="AG42" s="55">
        <f t="shared" ref="AG42:AG66" si="57">IF(T42="S",1,0)</f>
        <v>0</v>
      </c>
      <c r="AH42" s="55">
        <f t="shared" ref="AH42:AH66" si="58">IF(U42="S",1,0)</f>
        <v>0</v>
      </c>
      <c r="AI42" s="55">
        <f t="shared" ref="AI42:AI66" si="59">IF(V42="S",1,0)</f>
        <v>0</v>
      </c>
      <c r="AJ42" s="55">
        <f t="shared" ref="AJ42:AJ66" si="60">IF(W42="S",1,0)</f>
        <v>0</v>
      </c>
      <c r="AK42" s="55">
        <f t="shared" ref="AK42:AK66" si="61">IF(X42="S",1,0)</f>
        <v>0</v>
      </c>
      <c r="AL42" s="56">
        <f t="shared" ref="AL42:AL66" si="62">IF(Y42="S",1,0)</f>
        <v>0</v>
      </c>
      <c r="AN42" s="54">
        <f>IF(Q42="C",1,0)</f>
        <v>0</v>
      </c>
      <c r="AO42" s="54">
        <f t="shared" ref="AO42:AO66" si="63">IF(Q42="C",1,0)</f>
        <v>0</v>
      </c>
      <c r="AP42" s="55">
        <f t="shared" ref="AP42:AP66" si="64">IF(R42="C",1,0)</f>
        <v>0</v>
      </c>
      <c r="AQ42" s="55">
        <f t="shared" ref="AQ42:AQ66" si="65">IF(S42="C",1,0)</f>
        <v>0</v>
      </c>
      <c r="AR42" s="55">
        <f t="shared" ref="AR42:AR66" si="66">IF(T42="C",1,0)</f>
        <v>0</v>
      </c>
      <c r="AS42" s="55">
        <f t="shared" ref="AS42:AS66" si="67">IF(U42="C",1,0)</f>
        <v>0</v>
      </c>
      <c r="AT42" s="55">
        <f t="shared" ref="AT42:AT66" si="68">IF(V42="C",1,0)</f>
        <v>0</v>
      </c>
      <c r="AU42" s="55">
        <f t="shared" ref="AU42:AU66" si="69">IF(W42="C",1,0)</f>
        <v>0</v>
      </c>
      <c r="AV42" s="55">
        <f t="shared" ref="AV42:AV66" si="70">IF(X42="C",1,0)</f>
        <v>0</v>
      </c>
      <c r="AW42" s="56">
        <f t="shared" ref="AW42:AW66" si="71">IF(Y42="C",1,0)</f>
        <v>0</v>
      </c>
      <c r="AY42" s="54">
        <f>IF(Q42="I",1,0)</f>
        <v>0</v>
      </c>
      <c r="AZ42" s="54">
        <f t="shared" ref="AZ42:AZ66" si="72">IF(Q42="I",1,0)</f>
        <v>0</v>
      </c>
      <c r="BA42" s="55">
        <f t="shared" ref="BA42:BA66" si="73">IF(R42="I",1,0)</f>
        <v>0</v>
      </c>
      <c r="BB42" s="55">
        <f t="shared" ref="BB42:BB66" si="74">IF(S42="I",1,0)</f>
        <v>0</v>
      </c>
      <c r="BC42" s="55">
        <f t="shared" ref="BC42:BC66" si="75">IF(T42="I",1,0)</f>
        <v>0</v>
      </c>
      <c r="BD42" s="55">
        <f t="shared" ref="BD42:BD66" si="76">IF(U42="I",1,0)</f>
        <v>0</v>
      </c>
      <c r="BE42" s="55">
        <f t="shared" ref="BE42:BE66" si="77">IF(V42="I",1,0)</f>
        <v>0</v>
      </c>
      <c r="BF42" s="55">
        <f t="shared" ref="BF42:BF66" si="78">IF(W42="I",1,0)</f>
        <v>0</v>
      </c>
      <c r="BG42" s="55">
        <f t="shared" ref="BG42:BG66" si="79">IF(X42="I",1,0)</f>
        <v>0</v>
      </c>
      <c r="BH42" s="56">
        <f t="shared" ref="BH42:BH66" si="80">IF(Y42="I",1,0)</f>
        <v>0</v>
      </c>
      <c r="BT42" s="59" t="str">
        <f t="shared" si="42"/>
        <v xml:space="preserve"> </v>
      </c>
      <c r="BU42" s="59" t="str">
        <f t="shared" si="43"/>
        <v xml:space="preserve"> </v>
      </c>
      <c r="BV42" s="59" t="str">
        <f t="shared" si="44"/>
        <v xml:space="preserve"> </v>
      </c>
      <c r="BW42" s="59" t="str">
        <f t="shared" si="45"/>
        <v xml:space="preserve"> </v>
      </c>
      <c r="BX42" s="59" t="str">
        <f t="shared" si="46"/>
        <v xml:space="preserve"> </v>
      </c>
      <c r="BY42" s="59" t="str">
        <f t="shared" si="47"/>
        <v xml:space="preserve"> </v>
      </c>
      <c r="BZ42" s="59" t="str">
        <f t="shared" si="48"/>
        <v xml:space="preserve"> </v>
      </c>
      <c r="CA42" s="59" t="str">
        <f t="shared" si="49"/>
        <v xml:space="preserve"> </v>
      </c>
      <c r="CB42" s="59" t="str">
        <f t="shared" si="50"/>
        <v xml:space="preserve"> </v>
      </c>
      <c r="CC42" s="60" t="e">
        <f t="shared" si="51"/>
        <v>#DIV/0!</v>
      </c>
      <c r="CD42" s="61">
        <f t="shared" si="52"/>
        <v>0</v>
      </c>
      <c r="CE42" s="61" t="e">
        <f t="shared" si="53"/>
        <v>#DIV/0!</v>
      </c>
    </row>
    <row r="43" spans="1:105" s="39" customFormat="1" ht="21.75" hidden="1" customHeight="1" x14ac:dyDescent="0.2">
      <c r="A43" s="51" t="s">
        <v>125</v>
      </c>
      <c r="B43" s="94"/>
      <c r="C43" s="107"/>
      <c r="D43" s="107"/>
      <c r="E43" s="107"/>
      <c r="F43" s="108"/>
      <c r="G43" s="117"/>
      <c r="H43" s="111"/>
      <c r="I43" s="111"/>
      <c r="J43" s="111"/>
      <c r="K43" s="111"/>
      <c r="L43" s="111"/>
      <c r="M43" s="111"/>
      <c r="N43" s="111"/>
      <c r="O43" s="112"/>
      <c r="P43" s="140"/>
      <c r="Q43" s="152"/>
      <c r="R43" s="78"/>
      <c r="S43" s="78"/>
      <c r="T43" s="78"/>
      <c r="U43" s="78"/>
      <c r="V43" s="78"/>
      <c r="W43" s="78"/>
      <c r="X43" s="78"/>
      <c r="Y43" s="114"/>
      <c r="Z43" s="94"/>
      <c r="AA43" s="141"/>
      <c r="AB43" s="122"/>
      <c r="AC43" s="53">
        <f t="shared" ref="AC43:AC66" si="81">IF(P43="S",1,0)</f>
        <v>0</v>
      </c>
      <c r="AD43" s="54">
        <f t="shared" si="54"/>
        <v>0</v>
      </c>
      <c r="AE43" s="55">
        <f t="shared" si="55"/>
        <v>0</v>
      </c>
      <c r="AF43" s="55">
        <f t="shared" si="56"/>
        <v>0</v>
      </c>
      <c r="AG43" s="55">
        <f t="shared" si="57"/>
        <v>0</v>
      </c>
      <c r="AH43" s="55">
        <f t="shared" si="58"/>
        <v>0</v>
      </c>
      <c r="AI43" s="55">
        <f t="shared" si="59"/>
        <v>0</v>
      </c>
      <c r="AJ43" s="55">
        <f t="shared" si="60"/>
        <v>0</v>
      </c>
      <c r="AK43" s="55">
        <f t="shared" si="61"/>
        <v>0</v>
      </c>
      <c r="AL43" s="56">
        <f t="shared" si="62"/>
        <v>0</v>
      </c>
      <c r="AN43" s="54">
        <f t="shared" ref="AN43:AN66" si="82">IF(P43="C",1,0)</f>
        <v>0</v>
      </c>
      <c r="AO43" s="54">
        <f t="shared" si="63"/>
        <v>0</v>
      </c>
      <c r="AP43" s="55">
        <f t="shared" si="64"/>
        <v>0</v>
      </c>
      <c r="AQ43" s="55">
        <f t="shared" si="65"/>
        <v>0</v>
      </c>
      <c r="AR43" s="55">
        <f t="shared" si="66"/>
        <v>0</v>
      </c>
      <c r="AS43" s="55">
        <f t="shared" si="67"/>
        <v>0</v>
      </c>
      <c r="AT43" s="55">
        <f t="shared" si="68"/>
        <v>0</v>
      </c>
      <c r="AU43" s="55">
        <f t="shared" si="69"/>
        <v>0</v>
      </c>
      <c r="AV43" s="55">
        <f t="shared" si="70"/>
        <v>0</v>
      </c>
      <c r="AW43" s="56">
        <f t="shared" si="71"/>
        <v>0</v>
      </c>
      <c r="AY43" s="54">
        <f t="shared" ref="AY43:AY66" si="83">IF(P43="I",1,0)</f>
        <v>0</v>
      </c>
      <c r="AZ43" s="54">
        <f t="shared" si="72"/>
        <v>0</v>
      </c>
      <c r="BA43" s="55">
        <f t="shared" si="73"/>
        <v>0</v>
      </c>
      <c r="BB43" s="55">
        <f t="shared" si="74"/>
        <v>0</v>
      </c>
      <c r="BC43" s="55">
        <f t="shared" si="75"/>
        <v>0</v>
      </c>
      <c r="BD43" s="55">
        <f t="shared" si="76"/>
        <v>0</v>
      </c>
      <c r="BE43" s="55">
        <f t="shared" si="77"/>
        <v>0</v>
      </c>
      <c r="BF43" s="55">
        <f t="shared" si="78"/>
        <v>0</v>
      </c>
      <c r="BG43" s="55">
        <f t="shared" si="79"/>
        <v>0</v>
      </c>
      <c r="BH43" s="56">
        <f t="shared" si="80"/>
        <v>0</v>
      </c>
      <c r="BT43" s="59" t="str">
        <f t="shared" si="42"/>
        <v xml:space="preserve"> </v>
      </c>
      <c r="BU43" s="59" t="str">
        <f t="shared" si="43"/>
        <v xml:space="preserve"> </v>
      </c>
      <c r="BV43" s="59" t="str">
        <f t="shared" si="44"/>
        <v xml:space="preserve"> </v>
      </c>
      <c r="BW43" s="59" t="str">
        <f t="shared" si="45"/>
        <v xml:space="preserve"> </v>
      </c>
      <c r="BX43" s="59" t="str">
        <f t="shared" si="46"/>
        <v xml:space="preserve"> </v>
      </c>
      <c r="BY43" s="59" t="str">
        <f t="shared" si="47"/>
        <v xml:space="preserve"> </v>
      </c>
      <c r="BZ43" s="59" t="str">
        <f t="shared" si="48"/>
        <v xml:space="preserve"> </v>
      </c>
      <c r="CA43" s="59" t="str">
        <f t="shared" si="49"/>
        <v xml:space="preserve"> </v>
      </c>
      <c r="CB43" s="59" t="str">
        <f t="shared" si="50"/>
        <v xml:space="preserve"> </v>
      </c>
      <c r="CC43" s="60" t="e">
        <f t="shared" si="51"/>
        <v>#DIV/0!</v>
      </c>
      <c r="CD43" s="61">
        <f t="shared" si="52"/>
        <v>0</v>
      </c>
      <c r="CE43" s="61" t="e">
        <f t="shared" si="53"/>
        <v>#DIV/0!</v>
      </c>
    </row>
    <row r="44" spans="1:105" s="39" customFormat="1" ht="21.75" hidden="1" customHeight="1" x14ac:dyDescent="0.2">
      <c r="A44" s="51" t="s">
        <v>125</v>
      </c>
      <c r="B44" s="94"/>
      <c r="C44" s="107"/>
      <c r="D44" s="107"/>
      <c r="E44" s="107"/>
      <c r="F44" s="108"/>
      <c r="G44" s="117"/>
      <c r="H44" s="111"/>
      <c r="I44" s="111"/>
      <c r="J44" s="111"/>
      <c r="K44" s="111"/>
      <c r="L44" s="111"/>
      <c r="M44" s="111"/>
      <c r="N44" s="111"/>
      <c r="O44" s="112"/>
      <c r="P44" s="140"/>
      <c r="Q44" s="78"/>
      <c r="R44" s="78"/>
      <c r="S44" s="78"/>
      <c r="T44" s="78"/>
      <c r="U44" s="78"/>
      <c r="V44" s="78"/>
      <c r="W44" s="78"/>
      <c r="X44" s="78"/>
      <c r="Y44" s="79"/>
      <c r="Z44" s="94"/>
      <c r="AA44" s="141"/>
      <c r="AB44" s="122"/>
      <c r="AC44" s="53">
        <f t="shared" si="81"/>
        <v>0</v>
      </c>
      <c r="AD44" s="54">
        <f t="shared" si="54"/>
        <v>0</v>
      </c>
      <c r="AE44" s="55">
        <f t="shared" si="55"/>
        <v>0</v>
      </c>
      <c r="AF44" s="55">
        <f t="shared" si="56"/>
        <v>0</v>
      </c>
      <c r="AG44" s="55">
        <f t="shared" si="57"/>
        <v>0</v>
      </c>
      <c r="AH44" s="55">
        <f t="shared" si="58"/>
        <v>0</v>
      </c>
      <c r="AI44" s="55">
        <f t="shared" si="59"/>
        <v>0</v>
      </c>
      <c r="AJ44" s="55">
        <f t="shared" si="60"/>
        <v>0</v>
      </c>
      <c r="AK44" s="55">
        <f t="shared" si="61"/>
        <v>0</v>
      </c>
      <c r="AL44" s="56">
        <f t="shared" si="62"/>
        <v>0</v>
      </c>
      <c r="AN44" s="54">
        <f t="shared" si="82"/>
        <v>0</v>
      </c>
      <c r="AO44" s="54">
        <f t="shared" si="63"/>
        <v>0</v>
      </c>
      <c r="AP44" s="55">
        <f t="shared" si="64"/>
        <v>0</v>
      </c>
      <c r="AQ44" s="55">
        <f t="shared" si="65"/>
        <v>0</v>
      </c>
      <c r="AR44" s="55">
        <f t="shared" si="66"/>
        <v>0</v>
      </c>
      <c r="AS44" s="55">
        <f t="shared" si="67"/>
        <v>0</v>
      </c>
      <c r="AT44" s="55">
        <f t="shared" si="68"/>
        <v>0</v>
      </c>
      <c r="AU44" s="55">
        <f t="shared" si="69"/>
        <v>0</v>
      </c>
      <c r="AV44" s="55">
        <f t="shared" si="70"/>
        <v>0</v>
      </c>
      <c r="AW44" s="56">
        <f t="shared" si="71"/>
        <v>0</v>
      </c>
      <c r="AY44" s="54">
        <f t="shared" si="83"/>
        <v>0</v>
      </c>
      <c r="AZ44" s="54">
        <f t="shared" si="72"/>
        <v>0</v>
      </c>
      <c r="BA44" s="55">
        <f t="shared" si="73"/>
        <v>0</v>
      </c>
      <c r="BB44" s="55">
        <f t="shared" si="74"/>
        <v>0</v>
      </c>
      <c r="BC44" s="55">
        <f t="shared" si="75"/>
        <v>0</v>
      </c>
      <c r="BD44" s="55">
        <f t="shared" si="76"/>
        <v>0</v>
      </c>
      <c r="BE44" s="55">
        <f t="shared" si="77"/>
        <v>0</v>
      </c>
      <c r="BF44" s="55">
        <f t="shared" si="78"/>
        <v>0</v>
      </c>
      <c r="BG44" s="55">
        <f t="shared" si="79"/>
        <v>0</v>
      </c>
      <c r="BH44" s="56">
        <f t="shared" si="80"/>
        <v>0</v>
      </c>
      <c r="BT44" s="59" t="str">
        <f t="shared" si="42"/>
        <v xml:space="preserve"> </v>
      </c>
      <c r="BU44" s="59" t="str">
        <f t="shared" si="43"/>
        <v xml:space="preserve"> </v>
      </c>
      <c r="BV44" s="59" t="str">
        <f t="shared" si="44"/>
        <v xml:space="preserve"> </v>
      </c>
      <c r="BW44" s="59" t="str">
        <f t="shared" si="45"/>
        <v xml:space="preserve"> </v>
      </c>
      <c r="BX44" s="59" t="str">
        <f t="shared" si="46"/>
        <v xml:space="preserve"> </v>
      </c>
      <c r="BY44" s="59" t="str">
        <f t="shared" si="47"/>
        <v xml:space="preserve"> </v>
      </c>
      <c r="BZ44" s="59" t="str">
        <f t="shared" si="48"/>
        <v xml:space="preserve"> </v>
      </c>
      <c r="CA44" s="59" t="str">
        <f t="shared" si="49"/>
        <v xml:space="preserve"> </v>
      </c>
      <c r="CB44" s="59" t="str">
        <f t="shared" si="50"/>
        <v xml:space="preserve"> </v>
      </c>
      <c r="CC44" s="60" t="e">
        <f t="shared" si="51"/>
        <v>#DIV/0!</v>
      </c>
      <c r="CD44" s="61">
        <f t="shared" si="52"/>
        <v>0</v>
      </c>
      <c r="CE44" s="61" t="e">
        <f t="shared" si="53"/>
        <v>#DIV/0!</v>
      </c>
    </row>
    <row r="45" spans="1:105" s="39" customFormat="1" ht="21.75" hidden="1" customHeight="1" x14ac:dyDescent="0.2">
      <c r="A45" s="51" t="s">
        <v>125</v>
      </c>
      <c r="B45" s="94"/>
      <c r="C45" s="154"/>
      <c r="D45" s="129"/>
      <c r="E45" s="129"/>
      <c r="F45" s="143"/>
      <c r="G45" s="150"/>
      <c r="H45" s="111"/>
      <c r="I45" s="137"/>
      <c r="J45" s="137"/>
      <c r="K45" s="137"/>
      <c r="L45" s="137"/>
      <c r="M45" s="137"/>
      <c r="N45" s="137"/>
      <c r="O45" s="148"/>
      <c r="P45" s="146"/>
      <c r="Q45" s="78"/>
      <c r="R45" s="139"/>
      <c r="S45" s="139"/>
      <c r="T45" s="139"/>
      <c r="U45" s="139"/>
      <c r="V45" s="139"/>
      <c r="W45" s="78"/>
      <c r="X45" s="78"/>
      <c r="Y45" s="155"/>
      <c r="Z45" s="94"/>
      <c r="AA45" s="141"/>
      <c r="AB45" s="106"/>
      <c r="AC45" s="53">
        <f t="shared" si="81"/>
        <v>0</v>
      </c>
      <c r="AD45" s="54">
        <f t="shared" si="54"/>
        <v>0</v>
      </c>
      <c r="AE45" s="55">
        <f t="shared" si="55"/>
        <v>0</v>
      </c>
      <c r="AF45" s="55">
        <f t="shared" si="56"/>
        <v>0</v>
      </c>
      <c r="AG45" s="55">
        <f t="shared" si="57"/>
        <v>0</v>
      </c>
      <c r="AH45" s="55">
        <f t="shared" si="58"/>
        <v>0</v>
      </c>
      <c r="AI45" s="55">
        <f t="shared" si="59"/>
        <v>0</v>
      </c>
      <c r="AJ45" s="55">
        <f t="shared" si="60"/>
        <v>0</v>
      </c>
      <c r="AK45" s="55">
        <f t="shared" si="61"/>
        <v>0</v>
      </c>
      <c r="AL45" s="56">
        <f t="shared" si="62"/>
        <v>0</v>
      </c>
      <c r="AN45" s="54">
        <f t="shared" si="82"/>
        <v>0</v>
      </c>
      <c r="AO45" s="54">
        <f t="shared" si="63"/>
        <v>0</v>
      </c>
      <c r="AP45" s="55">
        <f t="shared" si="64"/>
        <v>0</v>
      </c>
      <c r="AQ45" s="55">
        <f t="shared" si="65"/>
        <v>0</v>
      </c>
      <c r="AR45" s="55">
        <f t="shared" si="66"/>
        <v>0</v>
      </c>
      <c r="AS45" s="55">
        <f t="shared" si="67"/>
        <v>0</v>
      </c>
      <c r="AT45" s="55">
        <f t="shared" si="68"/>
        <v>0</v>
      </c>
      <c r="AU45" s="55">
        <f t="shared" si="69"/>
        <v>0</v>
      </c>
      <c r="AV45" s="55">
        <f t="shared" si="70"/>
        <v>0</v>
      </c>
      <c r="AW45" s="56">
        <f t="shared" si="71"/>
        <v>0</v>
      </c>
      <c r="AY45" s="54">
        <f t="shared" si="83"/>
        <v>0</v>
      </c>
      <c r="AZ45" s="54">
        <f t="shared" si="72"/>
        <v>0</v>
      </c>
      <c r="BA45" s="55">
        <f t="shared" si="73"/>
        <v>0</v>
      </c>
      <c r="BB45" s="55">
        <f t="shared" si="74"/>
        <v>0</v>
      </c>
      <c r="BC45" s="55">
        <f t="shared" si="75"/>
        <v>0</v>
      </c>
      <c r="BD45" s="55">
        <f t="shared" si="76"/>
        <v>0</v>
      </c>
      <c r="BE45" s="55">
        <f t="shared" si="77"/>
        <v>0</v>
      </c>
      <c r="BF45" s="55">
        <f t="shared" si="78"/>
        <v>0</v>
      </c>
      <c r="BG45" s="55">
        <f t="shared" si="79"/>
        <v>0</v>
      </c>
      <c r="BH45" s="56">
        <f t="shared" si="80"/>
        <v>0</v>
      </c>
      <c r="BT45" s="59" t="str">
        <f t="shared" si="42"/>
        <v xml:space="preserve"> </v>
      </c>
      <c r="BU45" s="59" t="str">
        <f t="shared" si="43"/>
        <v xml:space="preserve"> </v>
      </c>
      <c r="BV45" s="59" t="str">
        <f t="shared" si="44"/>
        <v xml:space="preserve"> </v>
      </c>
      <c r="BW45" s="59" t="str">
        <f t="shared" si="45"/>
        <v xml:space="preserve"> </v>
      </c>
      <c r="BX45" s="59" t="str">
        <f t="shared" si="46"/>
        <v xml:space="preserve"> </v>
      </c>
      <c r="BY45" s="59" t="str">
        <f t="shared" si="47"/>
        <v xml:space="preserve"> </v>
      </c>
      <c r="BZ45" s="59" t="str">
        <f t="shared" si="48"/>
        <v xml:space="preserve"> </v>
      </c>
      <c r="CA45" s="59" t="str">
        <f t="shared" si="49"/>
        <v xml:space="preserve"> </v>
      </c>
      <c r="CB45" s="59" t="str">
        <f t="shared" si="50"/>
        <v xml:space="preserve"> </v>
      </c>
      <c r="CC45" s="60" t="e">
        <f t="shared" si="51"/>
        <v>#DIV/0!</v>
      </c>
      <c r="CD45" s="61">
        <f t="shared" si="52"/>
        <v>0</v>
      </c>
      <c r="CE45" s="61" t="e">
        <f t="shared" si="53"/>
        <v>#DIV/0!</v>
      </c>
    </row>
    <row r="46" spans="1:105" s="39" customFormat="1" ht="21.75" hidden="1" customHeight="1" x14ac:dyDescent="0.2">
      <c r="A46" s="51" t="s">
        <v>125</v>
      </c>
      <c r="B46" s="94"/>
      <c r="C46" s="154"/>
      <c r="D46" s="129"/>
      <c r="E46" s="129"/>
      <c r="F46" s="129"/>
      <c r="G46" s="156"/>
      <c r="H46" s="118"/>
      <c r="I46" s="137"/>
      <c r="J46" s="137"/>
      <c r="K46" s="137"/>
      <c r="L46" s="137"/>
      <c r="M46" s="137"/>
      <c r="N46" s="137"/>
      <c r="O46" s="148"/>
      <c r="P46" s="146"/>
      <c r="Q46" s="78"/>
      <c r="R46" s="139"/>
      <c r="S46" s="139"/>
      <c r="T46" s="139"/>
      <c r="U46" s="139"/>
      <c r="V46" s="139"/>
      <c r="W46" s="139"/>
      <c r="X46" s="139"/>
      <c r="Y46" s="155"/>
      <c r="Z46" s="94"/>
      <c r="AA46" s="141"/>
      <c r="AB46" s="106"/>
      <c r="AC46" s="53">
        <f t="shared" si="81"/>
        <v>0</v>
      </c>
      <c r="AD46" s="54">
        <f t="shared" si="54"/>
        <v>0</v>
      </c>
      <c r="AE46" s="55">
        <f t="shared" si="55"/>
        <v>0</v>
      </c>
      <c r="AF46" s="55">
        <f t="shared" si="56"/>
        <v>0</v>
      </c>
      <c r="AG46" s="55">
        <f t="shared" si="57"/>
        <v>0</v>
      </c>
      <c r="AH46" s="55">
        <f t="shared" si="58"/>
        <v>0</v>
      </c>
      <c r="AI46" s="55">
        <f t="shared" si="59"/>
        <v>0</v>
      </c>
      <c r="AJ46" s="55">
        <f t="shared" si="60"/>
        <v>0</v>
      </c>
      <c r="AK46" s="55">
        <f t="shared" si="61"/>
        <v>0</v>
      </c>
      <c r="AL46" s="56">
        <f t="shared" si="62"/>
        <v>0</v>
      </c>
      <c r="AN46" s="54">
        <f t="shared" si="82"/>
        <v>0</v>
      </c>
      <c r="AO46" s="54">
        <f t="shared" si="63"/>
        <v>0</v>
      </c>
      <c r="AP46" s="55">
        <f t="shared" si="64"/>
        <v>0</v>
      </c>
      <c r="AQ46" s="55">
        <f t="shared" si="65"/>
        <v>0</v>
      </c>
      <c r="AR46" s="55">
        <f t="shared" si="66"/>
        <v>0</v>
      </c>
      <c r="AS46" s="55">
        <f t="shared" si="67"/>
        <v>0</v>
      </c>
      <c r="AT46" s="55">
        <f t="shared" si="68"/>
        <v>0</v>
      </c>
      <c r="AU46" s="55">
        <f t="shared" si="69"/>
        <v>0</v>
      </c>
      <c r="AV46" s="55">
        <f t="shared" si="70"/>
        <v>0</v>
      </c>
      <c r="AW46" s="56">
        <f t="shared" si="71"/>
        <v>0</v>
      </c>
      <c r="AY46" s="54">
        <f t="shared" si="83"/>
        <v>0</v>
      </c>
      <c r="AZ46" s="54">
        <f t="shared" si="72"/>
        <v>0</v>
      </c>
      <c r="BA46" s="55">
        <f t="shared" si="73"/>
        <v>0</v>
      </c>
      <c r="BB46" s="55">
        <f t="shared" si="74"/>
        <v>0</v>
      </c>
      <c r="BC46" s="55">
        <f t="shared" si="75"/>
        <v>0</v>
      </c>
      <c r="BD46" s="55">
        <f t="shared" si="76"/>
        <v>0</v>
      </c>
      <c r="BE46" s="55">
        <f t="shared" si="77"/>
        <v>0</v>
      </c>
      <c r="BF46" s="55">
        <f t="shared" si="78"/>
        <v>0</v>
      </c>
      <c r="BG46" s="55">
        <f t="shared" si="79"/>
        <v>0</v>
      </c>
      <c r="BH46" s="56">
        <f t="shared" si="80"/>
        <v>0</v>
      </c>
      <c r="BT46" s="59" t="str">
        <f t="shared" si="42"/>
        <v xml:space="preserve"> </v>
      </c>
      <c r="BU46" s="59" t="str">
        <f t="shared" si="43"/>
        <v xml:space="preserve"> </v>
      </c>
      <c r="BV46" s="59" t="str">
        <f t="shared" si="44"/>
        <v xml:space="preserve"> </v>
      </c>
      <c r="BW46" s="59" t="str">
        <f t="shared" si="45"/>
        <v xml:space="preserve"> </v>
      </c>
      <c r="BX46" s="59" t="str">
        <f t="shared" si="46"/>
        <v xml:space="preserve"> </v>
      </c>
      <c r="BY46" s="59" t="str">
        <f t="shared" si="47"/>
        <v xml:space="preserve"> </v>
      </c>
      <c r="BZ46" s="59" t="str">
        <f t="shared" si="48"/>
        <v xml:space="preserve"> </v>
      </c>
      <c r="CA46" s="59" t="str">
        <f t="shared" si="49"/>
        <v xml:space="preserve"> </v>
      </c>
      <c r="CB46" s="59" t="str">
        <f t="shared" si="50"/>
        <v xml:space="preserve"> </v>
      </c>
      <c r="CC46" s="60" t="e">
        <f t="shared" si="51"/>
        <v>#DIV/0!</v>
      </c>
      <c r="CD46" s="61">
        <f t="shared" si="52"/>
        <v>0</v>
      </c>
      <c r="CE46" s="61" t="e">
        <f t="shared" si="53"/>
        <v>#DIV/0!</v>
      </c>
    </row>
    <row r="47" spans="1:105" s="39" customFormat="1" ht="21.75" hidden="1" customHeight="1" x14ac:dyDescent="0.2">
      <c r="A47" s="51" t="s">
        <v>125</v>
      </c>
      <c r="B47" s="94"/>
      <c r="C47" s="157"/>
      <c r="D47" s="143"/>
      <c r="E47" s="143"/>
      <c r="F47" s="129"/>
      <c r="G47" s="156"/>
      <c r="H47" s="118"/>
      <c r="I47" s="137"/>
      <c r="J47" s="137"/>
      <c r="K47" s="137"/>
      <c r="L47" s="137"/>
      <c r="M47" s="137"/>
      <c r="N47" s="137"/>
      <c r="O47" s="148"/>
      <c r="P47" s="146"/>
      <c r="Q47" s="78"/>
      <c r="R47" s="139"/>
      <c r="S47" s="139"/>
      <c r="T47" s="139"/>
      <c r="U47" s="139"/>
      <c r="V47" s="139"/>
      <c r="W47" s="158"/>
      <c r="X47" s="158"/>
      <c r="Y47" s="131"/>
      <c r="Z47" s="94"/>
      <c r="AA47" s="141"/>
      <c r="AB47" s="122"/>
      <c r="AC47" s="53">
        <f t="shared" si="81"/>
        <v>0</v>
      </c>
      <c r="AD47" s="54">
        <f t="shared" si="54"/>
        <v>0</v>
      </c>
      <c r="AE47" s="55">
        <f t="shared" si="55"/>
        <v>0</v>
      </c>
      <c r="AF47" s="55">
        <f t="shared" si="56"/>
        <v>0</v>
      </c>
      <c r="AG47" s="55">
        <f t="shared" si="57"/>
        <v>0</v>
      </c>
      <c r="AH47" s="55">
        <f t="shared" si="58"/>
        <v>0</v>
      </c>
      <c r="AI47" s="55">
        <f t="shared" si="59"/>
        <v>0</v>
      </c>
      <c r="AJ47" s="55">
        <f t="shared" si="60"/>
        <v>0</v>
      </c>
      <c r="AK47" s="55">
        <f t="shared" si="61"/>
        <v>0</v>
      </c>
      <c r="AL47" s="56">
        <f t="shared" si="62"/>
        <v>0</v>
      </c>
      <c r="AN47" s="54">
        <f t="shared" si="82"/>
        <v>0</v>
      </c>
      <c r="AO47" s="54">
        <f t="shared" si="63"/>
        <v>0</v>
      </c>
      <c r="AP47" s="55">
        <f t="shared" si="64"/>
        <v>0</v>
      </c>
      <c r="AQ47" s="55">
        <f t="shared" si="65"/>
        <v>0</v>
      </c>
      <c r="AR47" s="55">
        <f t="shared" si="66"/>
        <v>0</v>
      </c>
      <c r="AS47" s="55">
        <f t="shared" si="67"/>
        <v>0</v>
      </c>
      <c r="AT47" s="55">
        <f t="shared" si="68"/>
        <v>0</v>
      </c>
      <c r="AU47" s="55">
        <f t="shared" si="69"/>
        <v>0</v>
      </c>
      <c r="AV47" s="55">
        <f t="shared" si="70"/>
        <v>0</v>
      </c>
      <c r="AW47" s="56">
        <f t="shared" si="71"/>
        <v>0</v>
      </c>
      <c r="AY47" s="54">
        <f t="shared" si="83"/>
        <v>0</v>
      </c>
      <c r="AZ47" s="54">
        <f t="shared" si="72"/>
        <v>0</v>
      </c>
      <c r="BA47" s="55">
        <f t="shared" si="73"/>
        <v>0</v>
      </c>
      <c r="BB47" s="55">
        <f t="shared" si="74"/>
        <v>0</v>
      </c>
      <c r="BC47" s="55">
        <f t="shared" si="75"/>
        <v>0</v>
      </c>
      <c r="BD47" s="55">
        <f t="shared" si="76"/>
        <v>0</v>
      </c>
      <c r="BE47" s="55">
        <f t="shared" si="77"/>
        <v>0</v>
      </c>
      <c r="BF47" s="55">
        <f t="shared" si="78"/>
        <v>0</v>
      </c>
      <c r="BG47" s="55">
        <f t="shared" si="79"/>
        <v>0</v>
      </c>
      <c r="BH47" s="56">
        <f t="shared" si="80"/>
        <v>0</v>
      </c>
      <c r="BT47" s="59" t="str">
        <f t="shared" si="42"/>
        <v xml:space="preserve"> </v>
      </c>
      <c r="BU47" s="59" t="str">
        <f t="shared" si="43"/>
        <v xml:space="preserve"> </v>
      </c>
      <c r="BV47" s="59" t="str">
        <f t="shared" si="44"/>
        <v xml:space="preserve"> </v>
      </c>
      <c r="BW47" s="59" t="str">
        <f t="shared" si="45"/>
        <v xml:space="preserve"> </v>
      </c>
      <c r="BX47" s="59" t="str">
        <f t="shared" si="46"/>
        <v xml:space="preserve"> </v>
      </c>
      <c r="BY47" s="59" t="str">
        <f t="shared" si="47"/>
        <v xml:space="preserve"> </v>
      </c>
      <c r="BZ47" s="59" t="str">
        <f t="shared" si="48"/>
        <v xml:space="preserve"> </v>
      </c>
      <c r="CA47" s="59" t="str">
        <f t="shared" si="49"/>
        <v xml:space="preserve"> </v>
      </c>
      <c r="CB47" s="59" t="str">
        <f t="shared" si="50"/>
        <v xml:space="preserve"> </v>
      </c>
      <c r="CC47" s="60" t="e">
        <f t="shared" si="51"/>
        <v>#DIV/0!</v>
      </c>
      <c r="CD47" s="61">
        <f t="shared" si="52"/>
        <v>0</v>
      </c>
      <c r="CE47" s="61" t="e">
        <f t="shared" si="53"/>
        <v>#DIV/0!</v>
      </c>
    </row>
    <row r="48" spans="1:105" s="39" customFormat="1" ht="21.75" hidden="1" customHeight="1" x14ac:dyDescent="0.2">
      <c r="A48" s="51" t="s">
        <v>125</v>
      </c>
      <c r="B48" s="94"/>
      <c r="C48" s="107"/>
      <c r="D48" s="107"/>
      <c r="E48" s="107"/>
      <c r="F48" s="108"/>
      <c r="G48" s="117"/>
      <c r="H48" s="111"/>
      <c r="I48" s="111"/>
      <c r="J48" s="111"/>
      <c r="K48" s="111"/>
      <c r="L48" s="111"/>
      <c r="M48" s="111"/>
      <c r="N48" s="111"/>
      <c r="O48" s="112"/>
      <c r="P48" s="140"/>
      <c r="Q48" s="78"/>
      <c r="R48" s="78"/>
      <c r="S48" s="78"/>
      <c r="T48" s="78"/>
      <c r="U48" s="78"/>
      <c r="V48" s="78"/>
      <c r="W48" s="78"/>
      <c r="X48" s="78"/>
      <c r="Y48" s="159"/>
      <c r="Z48" s="94"/>
      <c r="AA48" s="141"/>
      <c r="AB48" s="122"/>
      <c r="AC48" s="53">
        <f t="shared" si="81"/>
        <v>0</v>
      </c>
      <c r="AD48" s="54">
        <f t="shared" si="54"/>
        <v>0</v>
      </c>
      <c r="AE48" s="55">
        <f t="shared" si="55"/>
        <v>0</v>
      </c>
      <c r="AF48" s="55">
        <f t="shared" si="56"/>
        <v>0</v>
      </c>
      <c r="AG48" s="55">
        <f t="shared" si="57"/>
        <v>0</v>
      </c>
      <c r="AH48" s="55">
        <f t="shared" si="58"/>
        <v>0</v>
      </c>
      <c r="AI48" s="55">
        <f t="shared" si="59"/>
        <v>0</v>
      </c>
      <c r="AJ48" s="55">
        <f t="shared" si="60"/>
        <v>0</v>
      </c>
      <c r="AK48" s="55">
        <f t="shared" si="61"/>
        <v>0</v>
      </c>
      <c r="AL48" s="56">
        <f t="shared" si="62"/>
        <v>0</v>
      </c>
      <c r="AN48" s="54">
        <f t="shared" si="82"/>
        <v>0</v>
      </c>
      <c r="AO48" s="54">
        <f t="shared" si="63"/>
        <v>0</v>
      </c>
      <c r="AP48" s="55">
        <f t="shared" si="64"/>
        <v>0</v>
      </c>
      <c r="AQ48" s="55">
        <f t="shared" si="65"/>
        <v>0</v>
      </c>
      <c r="AR48" s="55">
        <f t="shared" si="66"/>
        <v>0</v>
      </c>
      <c r="AS48" s="55">
        <f t="shared" si="67"/>
        <v>0</v>
      </c>
      <c r="AT48" s="55">
        <f t="shared" si="68"/>
        <v>0</v>
      </c>
      <c r="AU48" s="55">
        <f t="shared" si="69"/>
        <v>0</v>
      </c>
      <c r="AV48" s="55">
        <f t="shared" si="70"/>
        <v>0</v>
      </c>
      <c r="AW48" s="56">
        <f t="shared" si="71"/>
        <v>0</v>
      </c>
      <c r="AY48" s="54">
        <f t="shared" si="83"/>
        <v>0</v>
      </c>
      <c r="AZ48" s="54">
        <f t="shared" si="72"/>
        <v>0</v>
      </c>
      <c r="BA48" s="55">
        <f t="shared" si="73"/>
        <v>0</v>
      </c>
      <c r="BB48" s="55">
        <f t="shared" si="74"/>
        <v>0</v>
      </c>
      <c r="BC48" s="55">
        <f t="shared" si="75"/>
        <v>0</v>
      </c>
      <c r="BD48" s="55">
        <f t="shared" si="76"/>
        <v>0</v>
      </c>
      <c r="BE48" s="55">
        <f t="shared" si="77"/>
        <v>0</v>
      </c>
      <c r="BF48" s="55">
        <f t="shared" si="78"/>
        <v>0</v>
      </c>
      <c r="BG48" s="55">
        <f t="shared" si="79"/>
        <v>0</v>
      </c>
      <c r="BH48" s="56">
        <f t="shared" si="80"/>
        <v>0</v>
      </c>
      <c r="BT48" s="59" t="str">
        <f t="shared" si="42"/>
        <v xml:space="preserve"> </v>
      </c>
      <c r="BU48" s="59" t="str">
        <f t="shared" si="43"/>
        <v xml:space="preserve"> </v>
      </c>
      <c r="BV48" s="59" t="str">
        <f t="shared" si="44"/>
        <v xml:space="preserve"> </v>
      </c>
      <c r="BW48" s="59" t="str">
        <f t="shared" si="45"/>
        <v xml:space="preserve"> </v>
      </c>
      <c r="BX48" s="59" t="str">
        <f t="shared" si="46"/>
        <v xml:space="preserve"> </v>
      </c>
      <c r="BY48" s="59" t="str">
        <f t="shared" si="47"/>
        <v xml:space="preserve"> </v>
      </c>
      <c r="BZ48" s="59" t="str">
        <f t="shared" si="48"/>
        <v xml:space="preserve"> </v>
      </c>
      <c r="CA48" s="59" t="str">
        <f t="shared" si="49"/>
        <v xml:space="preserve"> </v>
      </c>
      <c r="CB48" s="59" t="str">
        <f t="shared" si="50"/>
        <v xml:space="preserve"> </v>
      </c>
      <c r="CC48" s="60" t="e">
        <f t="shared" si="51"/>
        <v>#DIV/0!</v>
      </c>
      <c r="CD48" s="61">
        <f t="shared" si="52"/>
        <v>0</v>
      </c>
      <c r="CE48" s="61" t="e">
        <f t="shared" si="53"/>
        <v>#DIV/0!</v>
      </c>
    </row>
    <row r="49" spans="1:105" s="39" customFormat="1" ht="21.75" hidden="1" customHeight="1" x14ac:dyDescent="0.2">
      <c r="A49" s="51" t="s">
        <v>125</v>
      </c>
      <c r="B49" s="94"/>
      <c r="C49" s="107"/>
      <c r="D49" s="107"/>
      <c r="E49" s="107"/>
      <c r="F49" s="108"/>
      <c r="G49" s="117"/>
      <c r="H49" s="111"/>
      <c r="I49" s="111"/>
      <c r="J49" s="111"/>
      <c r="K49" s="111"/>
      <c r="L49" s="111"/>
      <c r="M49" s="111"/>
      <c r="N49" s="111"/>
      <c r="O49" s="112"/>
      <c r="P49" s="140"/>
      <c r="Q49" s="78"/>
      <c r="R49" s="78"/>
      <c r="S49" s="78"/>
      <c r="T49" s="78"/>
      <c r="U49" s="78"/>
      <c r="V49" s="78"/>
      <c r="W49" s="78"/>
      <c r="X49" s="78"/>
      <c r="Y49" s="79"/>
      <c r="Z49" s="94"/>
      <c r="AA49" s="141"/>
      <c r="AB49" s="122"/>
      <c r="AC49" s="53">
        <f t="shared" si="81"/>
        <v>0</v>
      </c>
      <c r="AD49" s="54">
        <f t="shared" si="54"/>
        <v>0</v>
      </c>
      <c r="AE49" s="55">
        <f t="shared" si="55"/>
        <v>0</v>
      </c>
      <c r="AF49" s="55">
        <f t="shared" si="56"/>
        <v>0</v>
      </c>
      <c r="AG49" s="55">
        <f t="shared" si="57"/>
        <v>0</v>
      </c>
      <c r="AH49" s="55">
        <f t="shared" si="58"/>
        <v>0</v>
      </c>
      <c r="AI49" s="55">
        <f t="shared" si="59"/>
        <v>0</v>
      </c>
      <c r="AJ49" s="55">
        <f t="shared" si="60"/>
        <v>0</v>
      </c>
      <c r="AK49" s="55">
        <f t="shared" si="61"/>
        <v>0</v>
      </c>
      <c r="AL49" s="56">
        <f t="shared" si="62"/>
        <v>0</v>
      </c>
      <c r="AN49" s="54">
        <f t="shared" si="82"/>
        <v>0</v>
      </c>
      <c r="AO49" s="54">
        <f t="shared" si="63"/>
        <v>0</v>
      </c>
      <c r="AP49" s="55">
        <f t="shared" si="64"/>
        <v>0</v>
      </c>
      <c r="AQ49" s="55">
        <f t="shared" si="65"/>
        <v>0</v>
      </c>
      <c r="AR49" s="55">
        <f t="shared" si="66"/>
        <v>0</v>
      </c>
      <c r="AS49" s="55">
        <f t="shared" si="67"/>
        <v>0</v>
      </c>
      <c r="AT49" s="55">
        <f t="shared" si="68"/>
        <v>0</v>
      </c>
      <c r="AU49" s="55">
        <f t="shared" si="69"/>
        <v>0</v>
      </c>
      <c r="AV49" s="55">
        <f t="shared" si="70"/>
        <v>0</v>
      </c>
      <c r="AW49" s="56">
        <f t="shared" si="71"/>
        <v>0</v>
      </c>
      <c r="AY49" s="54">
        <f t="shared" si="83"/>
        <v>0</v>
      </c>
      <c r="AZ49" s="54">
        <f t="shared" si="72"/>
        <v>0</v>
      </c>
      <c r="BA49" s="55">
        <f t="shared" si="73"/>
        <v>0</v>
      </c>
      <c r="BB49" s="55">
        <f t="shared" si="74"/>
        <v>0</v>
      </c>
      <c r="BC49" s="55">
        <f t="shared" si="75"/>
        <v>0</v>
      </c>
      <c r="BD49" s="55">
        <f t="shared" si="76"/>
        <v>0</v>
      </c>
      <c r="BE49" s="55">
        <f t="shared" si="77"/>
        <v>0</v>
      </c>
      <c r="BF49" s="55">
        <f t="shared" si="78"/>
        <v>0</v>
      </c>
      <c r="BG49" s="55">
        <f t="shared" si="79"/>
        <v>0</v>
      </c>
      <c r="BH49" s="56">
        <f t="shared" si="80"/>
        <v>0</v>
      </c>
      <c r="BT49" s="59" t="str">
        <f t="shared" si="42"/>
        <v xml:space="preserve"> </v>
      </c>
      <c r="BU49" s="59" t="str">
        <f t="shared" si="43"/>
        <v xml:space="preserve"> </v>
      </c>
      <c r="BV49" s="59" t="str">
        <f t="shared" si="44"/>
        <v xml:space="preserve"> </v>
      </c>
      <c r="BW49" s="59" t="str">
        <f t="shared" si="45"/>
        <v xml:space="preserve"> </v>
      </c>
      <c r="BX49" s="59" t="str">
        <f t="shared" si="46"/>
        <v xml:space="preserve"> </v>
      </c>
      <c r="BY49" s="59" t="str">
        <f t="shared" si="47"/>
        <v xml:space="preserve"> </v>
      </c>
      <c r="BZ49" s="59" t="str">
        <f t="shared" si="48"/>
        <v xml:space="preserve"> </v>
      </c>
      <c r="CA49" s="59" t="str">
        <f t="shared" si="49"/>
        <v xml:space="preserve"> </v>
      </c>
      <c r="CB49" s="59" t="str">
        <f t="shared" si="50"/>
        <v xml:space="preserve"> </v>
      </c>
      <c r="CC49" s="60" t="e">
        <f t="shared" si="51"/>
        <v>#DIV/0!</v>
      </c>
      <c r="CD49" s="61">
        <f t="shared" si="52"/>
        <v>0</v>
      </c>
      <c r="CE49" s="61" t="e">
        <f t="shared" si="53"/>
        <v>#DIV/0!</v>
      </c>
    </row>
    <row r="50" spans="1:105" s="39" customFormat="1" ht="21.75" hidden="1" customHeight="1" x14ac:dyDescent="0.2">
      <c r="A50" s="51" t="s">
        <v>125</v>
      </c>
      <c r="B50" s="94"/>
      <c r="C50" s="107"/>
      <c r="D50" s="107"/>
      <c r="E50" s="107"/>
      <c r="F50" s="108"/>
      <c r="G50" s="117"/>
      <c r="H50" s="142"/>
      <c r="I50" s="111"/>
      <c r="J50" s="111"/>
      <c r="K50" s="111"/>
      <c r="L50" s="111"/>
      <c r="M50" s="111"/>
      <c r="N50" s="111"/>
      <c r="O50" s="112"/>
      <c r="P50" s="140"/>
      <c r="Q50" s="78"/>
      <c r="R50" s="78"/>
      <c r="S50" s="78"/>
      <c r="T50" s="78"/>
      <c r="U50" s="78"/>
      <c r="V50" s="78"/>
      <c r="W50" s="78"/>
      <c r="X50" s="78"/>
      <c r="Y50" s="79"/>
      <c r="Z50" s="94"/>
      <c r="AA50" s="141"/>
      <c r="AB50" s="122"/>
      <c r="AC50" s="53">
        <f t="shared" si="81"/>
        <v>0</v>
      </c>
      <c r="AD50" s="54">
        <f t="shared" si="54"/>
        <v>0</v>
      </c>
      <c r="AE50" s="55">
        <f t="shared" si="55"/>
        <v>0</v>
      </c>
      <c r="AF50" s="55">
        <f t="shared" si="56"/>
        <v>0</v>
      </c>
      <c r="AG50" s="55">
        <f t="shared" si="57"/>
        <v>0</v>
      </c>
      <c r="AH50" s="55">
        <f t="shared" si="58"/>
        <v>0</v>
      </c>
      <c r="AI50" s="55">
        <f t="shared" si="59"/>
        <v>0</v>
      </c>
      <c r="AJ50" s="55">
        <f t="shared" si="60"/>
        <v>0</v>
      </c>
      <c r="AK50" s="55">
        <f t="shared" si="61"/>
        <v>0</v>
      </c>
      <c r="AL50" s="56">
        <f t="shared" si="62"/>
        <v>0</v>
      </c>
      <c r="AN50" s="54">
        <f t="shared" si="82"/>
        <v>0</v>
      </c>
      <c r="AO50" s="54">
        <f t="shared" si="63"/>
        <v>0</v>
      </c>
      <c r="AP50" s="55">
        <f t="shared" si="64"/>
        <v>0</v>
      </c>
      <c r="AQ50" s="55">
        <f t="shared" si="65"/>
        <v>0</v>
      </c>
      <c r="AR50" s="55">
        <f t="shared" si="66"/>
        <v>0</v>
      </c>
      <c r="AS50" s="55">
        <f t="shared" si="67"/>
        <v>0</v>
      </c>
      <c r="AT50" s="55">
        <f t="shared" si="68"/>
        <v>0</v>
      </c>
      <c r="AU50" s="55">
        <f t="shared" si="69"/>
        <v>0</v>
      </c>
      <c r="AV50" s="55">
        <f t="shared" si="70"/>
        <v>0</v>
      </c>
      <c r="AW50" s="56">
        <f t="shared" si="71"/>
        <v>0</v>
      </c>
      <c r="AY50" s="54">
        <f t="shared" si="83"/>
        <v>0</v>
      </c>
      <c r="AZ50" s="54">
        <f t="shared" si="72"/>
        <v>0</v>
      </c>
      <c r="BA50" s="55">
        <f t="shared" si="73"/>
        <v>0</v>
      </c>
      <c r="BB50" s="55">
        <f t="shared" si="74"/>
        <v>0</v>
      </c>
      <c r="BC50" s="55">
        <f t="shared" si="75"/>
        <v>0</v>
      </c>
      <c r="BD50" s="55">
        <f t="shared" si="76"/>
        <v>0</v>
      </c>
      <c r="BE50" s="55">
        <f t="shared" si="77"/>
        <v>0</v>
      </c>
      <c r="BF50" s="55">
        <f t="shared" si="78"/>
        <v>0</v>
      </c>
      <c r="BG50" s="55">
        <f t="shared" si="79"/>
        <v>0</v>
      </c>
      <c r="BH50" s="56">
        <f t="shared" si="80"/>
        <v>0</v>
      </c>
      <c r="BT50" s="59" t="str">
        <f t="shared" si="42"/>
        <v xml:space="preserve"> </v>
      </c>
      <c r="BU50" s="59" t="str">
        <f t="shared" si="43"/>
        <v xml:space="preserve"> </v>
      </c>
      <c r="BV50" s="59" t="str">
        <f t="shared" si="44"/>
        <v xml:space="preserve"> </v>
      </c>
      <c r="BW50" s="59" t="str">
        <f t="shared" si="45"/>
        <v xml:space="preserve"> </v>
      </c>
      <c r="BX50" s="59" t="str">
        <f t="shared" si="46"/>
        <v xml:space="preserve"> </v>
      </c>
      <c r="BY50" s="59" t="str">
        <f t="shared" si="47"/>
        <v xml:space="preserve"> </v>
      </c>
      <c r="BZ50" s="59" t="str">
        <f t="shared" si="48"/>
        <v xml:space="preserve"> </v>
      </c>
      <c r="CA50" s="59" t="str">
        <f t="shared" si="49"/>
        <v xml:space="preserve"> </v>
      </c>
      <c r="CB50" s="59" t="str">
        <f t="shared" si="50"/>
        <v xml:space="preserve"> </v>
      </c>
      <c r="CC50" s="60" t="e">
        <f t="shared" si="51"/>
        <v>#DIV/0!</v>
      </c>
      <c r="CD50" s="61">
        <f t="shared" si="52"/>
        <v>0</v>
      </c>
      <c r="CE50" s="61" t="e">
        <f t="shared" si="53"/>
        <v>#DIV/0!</v>
      </c>
    </row>
    <row r="51" spans="1:105" s="39" customFormat="1" ht="21.75" hidden="1" customHeight="1" x14ac:dyDescent="0.2">
      <c r="A51" s="51" t="s">
        <v>125</v>
      </c>
      <c r="B51" s="94"/>
      <c r="C51" s="125"/>
      <c r="D51" s="107"/>
      <c r="E51" s="107"/>
      <c r="F51" s="108"/>
      <c r="G51" s="117"/>
      <c r="H51" s="111"/>
      <c r="I51" s="111"/>
      <c r="J51" s="111"/>
      <c r="K51" s="111"/>
      <c r="L51" s="111"/>
      <c r="M51" s="111"/>
      <c r="N51" s="111"/>
      <c r="O51" s="112"/>
      <c r="P51" s="140"/>
      <c r="Q51" s="78"/>
      <c r="R51" s="78"/>
      <c r="S51" s="78"/>
      <c r="T51" s="78"/>
      <c r="U51" s="78"/>
      <c r="V51" s="78"/>
      <c r="W51" s="78"/>
      <c r="X51" s="78"/>
      <c r="Y51" s="79"/>
      <c r="Z51" s="94"/>
      <c r="AA51" s="141"/>
      <c r="AB51" s="122"/>
      <c r="AC51" s="53">
        <f t="shared" si="81"/>
        <v>0</v>
      </c>
      <c r="AD51" s="54">
        <f t="shared" si="54"/>
        <v>0</v>
      </c>
      <c r="AE51" s="55">
        <f t="shared" si="55"/>
        <v>0</v>
      </c>
      <c r="AF51" s="55">
        <f t="shared" si="56"/>
        <v>0</v>
      </c>
      <c r="AG51" s="55">
        <f t="shared" si="57"/>
        <v>0</v>
      </c>
      <c r="AH51" s="55">
        <f t="shared" si="58"/>
        <v>0</v>
      </c>
      <c r="AI51" s="55">
        <f t="shared" si="59"/>
        <v>0</v>
      </c>
      <c r="AJ51" s="55">
        <f t="shared" si="60"/>
        <v>0</v>
      </c>
      <c r="AK51" s="55">
        <f t="shared" si="61"/>
        <v>0</v>
      </c>
      <c r="AL51" s="56">
        <f t="shared" si="62"/>
        <v>0</v>
      </c>
      <c r="AN51" s="54">
        <f t="shared" si="82"/>
        <v>0</v>
      </c>
      <c r="AO51" s="54">
        <f t="shared" si="63"/>
        <v>0</v>
      </c>
      <c r="AP51" s="55">
        <f t="shared" si="64"/>
        <v>0</v>
      </c>
      <c r="AQ51" s="55">
        <f t="shared" si="65"/>
        <v>0</v>
      </c>
      <c r="AR51" s="55">
        <f t="shared" si="66"/>
        <v>0</v>
      </c>
      <c r="AS51" s="55">
        <f t="shared" si="67"/>
        <v>0</v>
      </c>
      <c r="AT51" s="55">
        <f t="shared" si="68"/>
        <v>0</v>
      </c>
      <c r="AU51" s="55">
        <f t="shared" si="69"/>
        <v>0</v>
      </c>
      <c r="AV51" s="55">
        <f t="shared" si="70"/>
        <v>0</v>
      </c>
      <c r="AW51" s="56">
        <f t="shared" si="71"/>
        <v>0</v>
      </c>
      <c r="AY51" s="54">
        <f t="shared" si="83"/>
        <v>0</v>
      </c>
      <c r="AZ51" s="54">
        <f t="shared" si="72"/>
        <v>0</v>
      </c>
      <c r="BA51" s="55">
        <f t="shared" si="73"/>
        <v>0</v>
      </c>
      <c r="BB51" s="55">
        <f t="shared" si="74"/>
        <v>0</v>
      </c>
      <c r="BC51" s="55">
        <f t="shared" si="75"/>
        <v>0</v>
      </c>
      <c r="BD51" s="55">
        <f t="shared" si="76"/>
        <v>0</v>
      </c>
      <c r="BE51" s="55">
        <f t="shared" si="77"/>
        <v>0</v>
      </c>
      <c r="BF51" s="55">
        <f t="shared" si="78"/>
        <v>0</v>
      </c>
      <c r="BG51" s="55">
        <f t="shared" si="79"/>
        <v>0</v>
      </c>
      <c r="BH51" s="56">
        <f t="shared" si="80"/>
        <v>0</v>
      </c>
      <c r="BT51" s="59" t="str">
        <f t="shared" si="42"/>
        <v xml:space="preserve"> </v>
      </c>
      <c r="BU51" s="59" t="str">
        <f t="shared" si="43"/>
        <v xml:space="preserve"> </v>
      </c>
      <c r="BV51" s="59" t="str">
        <f t="shared" si="44"/>
        <v xml:space="preserve"> </v>
      </c>
      <c r="BW51" s="59" t="str">
        <f t="shared" si="45"/>
        <v xml:space="preserve"> </v>
      </c>
      <c r="BX51" s="59" t="str">
        <f t="shared" si="46"/>
        <v xml:space="preserve"> </v>
      </c>
      <c r="BY51" s="59" t="str">
        <f t="shared" si="47"/>
        <v xml:space="preserve"> </v>
      </c>
      <c r="BZ51" s="59" t="str">
        <f t="shared" si="48"/>
        <v xml:space="preserve"> </v>
      </c>
      <c r="CA51" s="59" t="str">
        <f t="shared" si="49"/>
        <v xml:space="preserve"> </v>
      </c>
      <c r="CB51" s="59" t="str">
        <f t="shared" si="50"/>
        <v xml:space="preserve"> </v>
      </c>
      <c r="CC51" s="60" t="e">
        <f t="shared" si="51"/>
        <v>#DIV/0!</v>
      </c>
      <c r="CD51" s="61">
        <f t="shared" si="52"/>
        <v>0</v>
      </c>
      <c r="CE51" s="61" t="e">
        <f t="shared" si="53"/>
        <v>#DIV/0!</v>
      </c>
    </row>
    <row r="52" spans="1:105" s="39" customFormat="1" ht="21.75" hidden="1" customHeight="1" x14ac:dyDescent="0.2">
      <c r="A52" s="51" t="s">
        <v>125</v>
      </c>
      <c r="B52" s="94"/>
      <c r="C52" s="107"/>
      <c r="D52" s="107"/>
      <c r="E52" s="107"/>
      <c r="F52" s="143"/>
      <c r="G52" s="150"/>
      <c r="H52" s="111"/>
      <c r="I52" s="111"/>
      <c r="J52" s="111"/>
      <c r="K52" s="111"/>
      <c r="L52" s="111"/>
      <c r="M52" s="111"/>
      <c r="N52" s="111"/>
      <c r="O52" s="112"/>
      <c r="P52" s="140"/>
      <c r="Q52" s="78"/>
      <c r="R52" s="78"/>
      <c r="S52" s="78"/>
      <c r="T52" s="78"/>
      <c r="U52" s="78"/>
      <c r="V52" s="78"/>
      <c r="W52" s="78"/>
      <c r="X52" s="78"/>
      <c r="Y52" s="79"/>
      <c r="Z52" s="94"/>
      <c r="AA52" s="141"/>
      <c r="AB52" s="106"/>
      <c r="AC52" s="53">
        <f t="shared" si="81"/>
        <v>0</v>
      </c>
      <c r="AD52" s="54">
        <f t="shared" si="54"/>
        <v>0</v>
      </c>
      <c r="AE52" s="55">
        <f t="shared" si="55"/>
        <v>0</v>
      </c>
      <c r="AF52" s="55">
        <f t="shared" si="56"/>
        <v>0</v>
      </c>
      <c r="AG52" s="55">
        <f t="shared" si="57"/>
        <v>0</v>
      </c>
      <c r="AH52" s="55">
        <f t="shared" si="58"/>
        <v>0</v>
      </c>
      <c r="AI52" s="55">
        <f t="shared" si="59"/>
        <v>0</v>
      </c>
      <c r="AJ52" s="55">
        <f t="shared" si="60"/>
        <v>0</v>
      </c>
      <c r="AK52" s="55">
        <f t="shared" si="61"/>
        <v>0</v>
      </c>
      <c r="AL52" s="56">
        <f t="shared" si="62"/>
        <v>0</v>
      </c>
      <c r="AN52" s="54">
        <f t="shared" si="82"/>
        <v>0</v>
      </c>
      <c r="AO52" s="54">
        <f t="shared" si="63"/>
        <v>0</v>
      </c>
      <c r="AP52" s="55">
        <f t="shared" si="64"/>
        <v>0</v>
      </c>
      <c r="AQ52" s="55">
        <f t="shared" si="65"/>
        <v>0</v>
      </c>
      <c r="AR52" s="55">
        <f t="shared" si="66"/>
        <v>0</v>
      </c>
      <c r="AS52" s="55">
        <f t="shared" si="67"/>
        <v>0</v>
      </c>
      <c r="AT52" s="55">
        <f t="shared" si="68"/>
        <v>0</v>
      </c>
      <c r="AU52" s="55">
        <f t="shared" si="69"/>
        <v>0</v>
      </c>
      <c r="AV52" s="55">
        <f t="shared" si="70"/>
        <v>0</v>
      </c>
      <c r="AW52" s="56">
        <f t="shared" si="71"/>
        <v>0</v>
      </c>
      <c r="AY52" s="54">
        <f t="shared" si="83"/>
        <v>0</v>
      </c>
      <c r="AZ52" s="54">
        <f t="shared" si="72"/>
        <v>0</v>
      </c>
      <c r="BA52" s="55">
        <f t="shared" si="73"/>
        <v>0</v>
      </c>
      <c r="BB52" s="55">
        <f t="shared" si="74"/>
        <v>0</v>
      </c>
      <c r="BC52" s="55">
        <f t="shared" si="75"/>
        <v>0</v>
      </c>
      <c r="BD52" s="55">
        <f t="shared" si="76"/>
        <v>0</v>
      </c>
      <c r="BE52" s="55">
        <f t="shared" si="77"/>
        <v>0</v>
      </c>
      <c r="BF52" s="55">
        <f t="shared" si="78"/>
        <v>0</v>
      </c>
      <c r="BG52" s="55">
        <f t="shared" si="79"/>
        <v>0</v>
      </c>
      <c r="BH52" s="56">
        <f t="shared" si="80"/>
        <v>0</v>
      </c>
      <c r="BT52" s="59" t="str">
        <f t="shared" si="42"/>
        <v xml:space="preserve"> </v>
      </c>
      <c r="BU52" s="59" t="str">
        <f t="shared" si="43"/>
        <v xml:space="preserve"> </v>
      </c>
      <c r="BV52" s="59" t="str">
        <f t="shared" si="44"/>
        <v xml:space="preserve"> </v>
      </c>
      <c r="BW52" s="59" t="str">
        <f t="shared" si="45"/>
        <v xml:space="preserve"> </v>
      </c>
      <c r="BX52" s="59" t="str">
        <f t="shared" si="46"/>
        <v xml:space="preserve"> </v>
      </c>
      <c r="BY52" s="59" t="str">
        <f t="shared" si="47"/>
        <v xml:space="preserve"> </v>
      </c>
      <c r="BZ52" s="59" t="str">
        <f t="shared" si="48"/>
        <v xml:space="preserve"> </v>
      </c>
      <c r="CA52" s="59" t="str">
        <f t="shared" si="49"/>
        <v xml:space="preserve"> </v>
      </c>
      <c r="CB52" s="59" t="str">
        <f t="shared" si="50"/>
        <v xml:space="preserve"> </v>
      </c>
      <c r="CC52" s="60" t="e">
        <f t="shared" si="51"/>
        <v>#DIV/0!</v>
      </c>
      <c r="CD52" s="61">
        <f t="shared" si="52"/>
        <v>0</v>
      </c>
      <c r="CE52" s="61" t="e">
        <f t="shared" si="53"/>
        <v>#DIV/0!</v>
      </c>
    </row>
    <row r="53" spans="1:105" s="39" customFormat="1" ht="21.75" hidden="1" customHeight="1" x14ac:dyDescent="0.2">
      <c r="A53" s="51" t="s">
        <v>125</v>
      </c>
      <c r="B53" s="94"/>
      <c r="C53" s="125"/>
      <c r="D53" s="107"/>
      <c r="E53" s="107"/>
      <c r="F53" s="108"/>
      <c r="G53" s="144"/>
      <c r="H53" s="110"/>
      <c r="I53" s="111"/>
      <c r="J53" s="111"/>
      <c r="K53" s="111"/>
      <c r="L53" s="111"/>
      <c r="M53" s="111"/>
      <c r="N53" s="111"/>
      <c r="O53" s="112"/>
      <c r="P53" s="140"/>
      <c r="Q53" s="78"/>
      <c r="R53" s="78"/>
      <c r="S53" s="78"/>
      <c r="T53" s="78"/>
      <c r="U53" s="78"/>
      <c r="V53" s="78"/>
      <c r="W53" s="78"/>
      <c r="X53" s="78"/>
      <c r="Y53" s="79"/>
      <c r="Z53" s="94"/>
      <c r="AA53" s="141"/>
      <c r="AB53" s="122"/>
      <c r="AC53" s="53">
        <f t="shared" si="81"/>
        <v>0</v>
      </c>
      <c r="AD53" s="54">
        <f t="shared" si="54"/>
        <v>0</v>
      </c>
      <c r="AE53" s="55">
        <f t="shared" si="55"/>
        <v>0</v>
      </c>
      <c r="AF53" s="55">
        <f t="shared" si="56"/>
        <v>0</v>
      </c>
      <c r="AG53" s="55">
        <f t="shared" si="57"/>
        <v>0</v>
      </c>
      <c r="AH53" s="55">
        <f t="shared" si="58"/>
        <v>0</v>
      </c>
      <c r="AI53" s="55">
        <f t="shared" si="59"/>
        <v>0</v>
      </c>
      <c r="AJ53" s="55">
        <f t="shared" si="60"/>
        <v>0</v>
      </c>
      <c r="AK53" s="55">
        <f t="shared" si="61"/>
        <v>0</v>
      </c>
      <c r="AL53" s="56">
        <f t="shared" si="62"/>
        <v>0</v>
      </c>
      <c r="AN53" s="54">
        <f t="shared" si="82"/>
        <v>0</v>
      </c>
      <c r="AO53" s="54">
        <f t="shared" si="63"/>
        <v>0</v>
      </c>
      <c r="AP53" s="55">
        <f t="shared" si="64"/>
        <v>0</v>
      </c>
      <c r="AQ53" s="55">
        <f t="shared" si="65"/>
        <v>0</v>
      </c>
      <c r="AR53" s="55">
        <f t="shared" si="66"/>
        <v>0</v>
      </c>
      <c r="AS53" s="55">
        <f t="shared" si="67"/>
        <v>0</v>
      </c>
      <c r="AT53" s="55">
        <f t="shared" si="68"/>
        <v>0</v>
      </c>
      <c r="AU53" s="55">
        <f t="shared" si="69"/>
        <v>0</v>
      </c>
      <c r="AV53" s="55">
        <f t="shared" si="70"/>
        <v>0</v>
      </c>
      <c r="AW53" s="56">
        <f t="shared" si="71"/>
        <v>0</v>
      </c>
      <c r="AY53" s="54">
        <f t="shared" si="83"/>
        <v>0</v>
      </c>
      <c r="AZ53" s="54">
        <f t="shared" si="72"/>
        <v>0</v>
      </c>
      <c r="BA53" s="55">
        <f t="shared" si="73"/>
        <v>0</v>
      </c>
      <c r="BB53" s="55">
        <f t="shared" si="74"/>
        <v>0</v>
      </c>
      <c r="BC53" s="55">
        <f t="shared" si="75"/>
        <v>0</v>
      </c>
      <c r="BD53" s="55">
        <f t="shared" si="76"/>
        <v>0</v>
      </c>
      <c r="BE53" s="55">
        <f t="shared" si="77"/>
        <v>0</v>
      </c>
      <c r="BF53" s="55">
        <f t="shared" si="78"/>
        <v>0</v>
      </c>
      <c r="BG53" s="55">
        <f t="shared" si="79"/>
        <v>0</v>
      </c>
      <c r="BH53" s="56">
        <f t="shared" si="80"/>
        <v>0</v>
      </c>
      <c r="BT53" s="59" t="str">
        <f t="shared" si="42"/>
        <v xml:space="preserve"> </v>
      </c>
      <c r="BU53" s="59" t="str">
        <f t="shared" si="43"/>
        <v xml:space="preserve"> </v>
      </c>
      <c r="BV53" s="59" t="str">
        <f t="shared" si="44"/>
        <v xml:space="preserve"> </v>
      </c>
      <c r="BW53" s="59" t="str">
        <f t="shared" si="45"/>
        <v xml:space="preserve"> </v>
      </c>
      <c r="BX53" s="59" t="str">
        <f t="shared" si="46"/>
        <v xml:space="preserve"> </v>
      </c>
      <c r="BY53" s="59" t="str">
        <f t="shared" si="47"/>
        <v xml:space="preserve"> </v>
      </c>
      <c r="BZ53" s="59" t="str">
        <f t="shared" si="48"/>
        <v xml:space="preserve"> </v>
      </c>
      <c r="CA53" s="59" t="str">
        <f t="shared" si="49"/>
        <v xml:space="preserve"> </v>
      </c>
      <c r="CB53" s="59" t="str">
        <f t="shared" si="50"/>
        <v xml:space="preserve"> </v>
      </c>
      <c r="CC53" s="60" t="e">
        <f t="shared" si="51"/>
        <v>#DIV/0!</v>
      </c>
      <c r="CD53" s="61">
        <f t="shared" si="52"/>
        <v>0</v>
      </c>
      <c r="CE53" s="61" t="e">
        <f t="shared" si="53"/>
        <v>#DIV/0!</v>
      </c>
    </row>
    <row r="54" spans="1:105" s="39" customFormat="1" ht="21.75" hidden="1" customHeight="1" x14ac:dyDescent="0.2">
      <c r="A54" s="51" t="s">
        <v>125</v>
      </c>
      <c r="B54" s="94"/>
      <c r="C54" s="125"/>
      <c r="D54" s="107"/>
      <c r="E54" s="108"/>
      <c r="F54" s="107"/>
      <c r="G54" s="160"/>
      <c r="H54" s="110"/>
      <c r="I54" s="111"/>
      <c r="J54" s="111"/>
      <c r="K54" s="111"/>
      <c r="L54" s="111"/>
      <c r="M54" s="111"/>
      <c r="N54" s="111"/>
      <c r="O54" s="112"/>
      <c r="P54" s="140"/>
      <c r="Q54" s="78"/>
      <c r="R54" s="78"/>
      <c r="S54" s="78"/>
      <c r="T54" s="78"/>
      <c r="U54" s="78"/>
      <c r="V54" s="78"/>
      <c r="W54" s="78"/>
      <c r="X54" s="78"/>
      <c r="Y54" s="79"/>
      <c r="Z54" s="94"/>
      <c r="AA54" s="141"/>
      <c r="AB54" s="122"/>
      <c r="AC54" s="53">
        <f t="shared" si="81"/>
        <v>0</v>
      </c>
      <c r="AD54" s="54">
        <f t="shared" si="54"/>
        <v>0</v>
      </c>
      <c r="AE54" s="55">
        <f t="shared" si="55"/>
        <v>0</v>
      </c>
      <c r="AF54" s="55">
        <f t="shared" si="56"/>
        <v>0</v>
      </c>
      <c r="AG54" s="55">
        <f t="shared" si="57"/>
        <v>0</v>
      </c>
      <c r="AH54" s="55">
        <f t="shared" si="58"/>
        <v>0</v>
      </c>
      <c r="AI54" s="55">
        <f t="shared" si="59"/>
        <v>0</v>
      </c>
      <c r="AJ54" s="55">
        <f t="shared" si="60"/>
        <v>0</v>
      </c>
      <c r="AK54" s="55">
        <f t="shared" si="61"/>
        <v>0</v>
      </c>
      <c r="AL54" s="56">
        <f t="shared" si="62"/>
        <v>0</v>
      </c>
      <c r="AN54" s="54">
        <f t="shared" si="82"/>
        <v>0</v>
      </c>
      <c r="AO54" s="54">
        <f t="shared" si="63"/>
        <v>0</v>
      </c>
      <c r="AP54" s="55">
        <f t="shared" si="64"/>
        <v>0</v>
      </c>
      <c r="AQ54" s="55">
        <f t="shared" si="65"/>
        <v>0</v>
      </c>
      <c r="AR54" s="55">
        <f t="shared" si="66"/>
        <v>0</v>
      </c>
      <c r="AS54" s="55">
        <f t="shared" si="67"/>
        <v>0</v>
      </c>
      <c r="AT54" s="55">
        <f t="shared" si="68"/>
        <v>0</v>
      </c>
      <c r="AU54" s="55">
        <f t="shared" si="69"/>
        <v>0</v>
      </c>
      <c r="AV54" s="55">
        <f t="shared" si="70"/>
        <v>0</v>
      </c>
      <c r="AW54" s="56">
        <f t="shared" si="71"/>
        <v>0</v>
      </c>
      <c r="AY54" s="54">
        <f t="shared" si="83"/>
        <v>0</v>
      </c>
      <c r="AZ54" s="54">
        <f t="shared" si="72"/>
        <v>0</v>
      </c>
      <c r="BA54" s="55">
        <f t="shared" si="73"/>
        <v>0</v>
      </c>
      <c r="BB54" s="55">
        <f t="shared" si="74"/>
        <v>0</v>
      </c>
      <c r="BC54" s="55">
        <f t="shared" si="75"/>
        <v>0</v>
      </c>
      <c r="BD54" s="55">
        <f t="shared" si="76"/>
        <v>0</v>
      </c>
      <c r="BE54" s="55">
        <f t="shared" si="77"/>
        <v>0</v>
      </c>
      <c r="BF54" s="55">
        <f t="shared" si="78"/>
        <v>0</v>
      </c>
      <c r="BG54" s="55">
        <f t="shared" si="79"/>
        <v>0</v>
      </c>
      <c r="BH54" s="56">
        <f t="shared" si="80"/>
        <v>0</v>
      </c>
      <c r="BT54" s="59" t="str">
        <f t="shared" si="42"/>
        <v xml:space="preserve"> </v>
      </c>
      <c r="BU54" s="59" t="str">
        <f t="shared" si="43"/>
        <v xml:space="preserve"> </v>
      </c>
      <c r="BV54" s="59" t="str">
        <f t="shared" si="44"/>
        <v xml:space="preserve"> </v>
      </c>
      <c r="BW54" s="59" t="str">
        <f t="shared" si="45"/>
        <v xml:space="preserve"> </v>
      </c>
      <c r="BX54" s="59" t="str">
        <f t="shared" si="46"/>
        <v xml:space="preserve"> </v>
      </c>
      <c r="BY54" s="59" t="str">
        <f t="shared" si="47"/>
        <v xml:space="preserve"> </v>
      </c>
      <c r="BZ54" s="59" t="str">
        <f t="shared" si="48"/>
        <v xml:space="preserve"> </v>
      </c>
      <c r="CA54" s="59" t="str">
        <f t="shared" si="49"/>
        <v xml:space="preserve"> </v>
      </c>
      <c r="CB54" s="59" t="str">
        <f t="shared" si="50"/>
        <v xml:space="preserve"> </v>
      </c>
      <c r="CC54" s="60" t="e">
        <f t="shared" si="51"/>
        <v>#DIV/0!</v>
      </c>
      <c r="CD54" s="61">
        <f t="shared" si="52"/>
        <v>0</v>
      </c>
      <c r="CE54" s="61" t="e">
        <f t="shared" si="53"/>
        <v>#DIV/0!</v>
      </c>
      <c r="CZ54" s="39" t="e">
        <f>+Z14+Z23+Z24+Z25+#REF!+Z28+Z54+Z61+Z62+Z63+Z64+Z65</f>
        <v>#REF!</v>
      </c>
      <c r="DA54" s="39" t="e">
        <f>+AA14+AA23+AA24+AA25+#REF!+AA28+AA54+AA61+AA62+AA63+AA64+AA65</f>
        <v>#VALUE!</v>
      </c>
    </row>
    <row r="55" spans="1:105" s="39" customFormat="1" ht="21.75" hidden="1" customHeight="1" x14ac:dyDescent="0.2">
      <c r="A55" s="51" t="s">
        <v>125</v>
      </c>
      <c r="B55" s="94"/>
      <c r="C55" s="125"/>
      <c r="D55" s="107"/>
      <c r="E55" s="107"/>
      <c r="F55" s="107"/>
      <c r="G55" s="144"/>
      <c r="H55" s="110"/>
      <c r="I55" s="111"/>
      <c r="J55" s="111"/>
      <c r="K55" s="111"/>
      <c r="L55" s="111"/>
      <c r="M55" s="111"/>
      <c r="N55" s="111"/>
      <c r="O55" s="112"/>
      <c r="P55" s="140"/>
      <c r="Q55" s="78"/>
      <c r="R55" s="78"/>
      <c r="S55" s="78"/>
      <c r="T55" s="78"/>
      <c r="U55" s="78"/>
      <c r="V55" s="78"/>
      <c r="W55" s="78"/>
      <c r="X55" s="78"/>
      <c r="Y55" s="79"/>
      <c r="Z55" s="94"/>
      <c r="AA55" s="141"/>
      <c r="AB55" s="106"/>
      <c r="AC55" s="53">
        <f t="shared" ref="AC55" si="84">IF(P55="S",1,0)</f>
        <v>0</v>
      </c>
      <c r="AD55" s="54">
        <f t="shared" ref="AD55" si="85">IF(Q55="S",1,0)</f>
        <v>0</v>
      </c>
      <c r="AE55" s="55">
        <f t="shared" ref="AE55" si="86">IF(R55="S",1,0)</f>
        <v>0</v>
      </c>
      <c r="AF55" s="55">
        <f t="shared" ref="AF55" si="87">IF(S55="S",1,0)</f>
        <v>0</v>
      </c>
      <c r="AG55" s="55">
        <f t="shared" ref="AG55" si="88">IF(T55="S",1,0)</f>
        <v>0</v>
      </c>
      <c r="AH55" s="55">
        <f t="shared" ref="AH55" si="89">IF(U55="S",1,0)</f>
        <v>0</v>
      </c>
      <c r="AI55" s="55">
        <f t="shared" ref="AI55" si="90">IF(V55="S",1,0)</f>
        <v>0</v>
      </c>
      <c r="AJ55" s="55">
        <f t="shared" ref="AJ55" si="91">IF(W55="S",1,0)</f>
        <v>0</v>
      </c>
      <c r="AK55" s="55">
        <f t="shared" ref="AK55" si="92">IF(X55="S",1,0)</f>
        <v>0</v>
      </c>
      <c r="AL55" s="56">
        <f t="shared" ref="AL55" si="93">IF(Y55="S",1,0)</f>
        <v>0</v>
      </c>
      <c r="AN55" s="54">
        <f t="shared" ref="AN55" si="94">IF(P55="C",1,0)</f>
        <v>0</v>
      </c>
      <c r="AO55" s="54">
        <f t="shared" ref="AO55" si="95">IF(Q55="C",1,0)</f>
        <v>0</v>
      </c>
      <c r="AP55" s="55">
        <f t="shared" ref="AP55" si="96">IF(R55="C",1,0)</f>
        <v>0</v>
      </c>
      <c r="AQ55" s="55">
        <f t="shared" ref="AQ55" si="97">IF(S55="C",1,0)</f>
        <v>0</v>
      </c>
      <c r="AR55" s="55">
        <f t="shared" ref="AR55" si="98">IF(T55="C",1,0)</f>
        <v>0</v>
      </c>
      <c r="AS55" s="55">
        <f t="shared" ref="AS55" si="99">IF(U55="C",1,0)</f>
        <v>0</v>
      </c>
      <c r="AT55" s="55">
        <f t="shared" ref="AT55" si="100">IF(V55="C",1,0)</f>
        <v>0</v>
      </c>
      <c r="AU55" s="55">
        <f t="shared" ref="AU55" si="101">IF(W55="C",1,0)</f>
        <v>0</v>
      </c>
      <c r="AV55" s="55">
        <f t="shared" ref="AV55" si="102">IF(X55="C",1,0)</f>
        <v>0</v>
      </c>
      <c r="AW55" s="56">
        <f t="shared" ref="AW55" si="103">IF(Y55="C",1,0)</f>
        <v>0</v>
      </c>
      <c r="AY55" s="54">
        <f t="shared" ref="AY55" si="104">IF(P55="I",1,0)</f>
        <v>0</v>
      </c>
      <c r="AZ55" s="54">
        <f t="shared" ref="AZ55" si="105">IF(Q55="I",1,0)</f>
        <v>0</v>
      </c>
      <c r="BA55" s="55">
        <f t="shared" ref="BA55" si="106">IF(R55="I",1,0)</f>
        <v>0</v>
      </c>
      <c r="BB55" s="55">
        <f t="shared" ref="BB55" si="107">IF(S55="I",1,0)</f>
        <v>0</v>
      </c>
      <c r="BC55" s="55">
        <f t="shared" ref="BC55" si="108">IF(T55="I",1,0)</f>
        <v>0</v>
      </c>
      <c r="BD55" s="55">
        <f t="shared" ref="BD55" si="109">IF(U55="I",1,0)</f>
        <v>0</v>
      </c>
      <c r="BE55" s="55">
        <f t="shared" ref="BE55" si="110">IF(V55="I",1,0)</f>
        <v>0</v>
      </c>
      <c r="BF55" s="55">
        <f t="shared" ref="BF55" si="111">IF(W55="I",1,0)</f>
        <v>0</v>
      </c>
      <c r="BG55" s="55">
        <f t="shared" ref="BG55" si="112">IF(X55="I",1,0)</f>
        <v>0</v>
      </c>
      <c r="BH55" s="56">
        <f t="shared" ref="BH55" si="113">IF(Y55="I",1,0)</f>
        <v>0</v>
      </c>
      <c r="BT55" s="59" t="str">
        <f t="shared" ref="BT55" si="114">IF(P55="S",1," ")</f>
        <v xml:space="preserve"> </v>
      </c>
      <c r="BU55" s="59" t="str">
        <f t="shared" ref="BU55" si="115">IF(Q55="S",1," ")</f>
        <v xml:space="preserve"> </v>
      </c>
      <c r="BV55" s="59" t="str">
        <f t="shared" ref="BV55" si="116">IF(R55="S",1," ")</f>
        <v xml:space="preserve"> </v>
      </c>
      <c r="BW55" s="59" t="str">
        <f t="shared" ref="BW55" si="117">IF(S55="S",1," ")</f>
        <v xml:space="preserve"> </v>
      </c>
      <c r="BX55" s="59" t="str">
        <f t="shared" ref="BX55" si="118">IF(T55="S",1," ")</f>
        <v xml:space="preserve"> </v>
      </c>
      <c r="BY55" s="59" t="str">
        <f t="shared" ref="BY55" si="119">IF(U55="S",1," ")</f>
        <v xml:space="preserve"> </v>
      </c>
      <c r="BZ55" s="59" t="str">
        <f t="shared" ref="BZ55" si="120">IF(V55="S",1," ")</f>
        <v xml:space="preserve"> </v>
      </c>
      <c r="CA55" s="59" t="str">
        <f t="shared" ref="CA55" si="121">IF(W55="S",1," ")</f>
        <v xml:space="preserve"> </v>
      </c>
      <c r="CB55" s="59" t="str">
        <f t="shared" ref="CB55" si="122">IF(X55="S",1," ")</f>
        <v xml:space="preserve"> </v>
      </c>
      <c r="CC55" s="60" t="e">
        <f t="shared" ref="CC55" si="123">AA55/Z55</f>
        <v>#DIV/0!</v>
      </c>
      <c r="CD55" s="61">
        <f t="shared" ref="CD55" si="124">(SUM(BT55:CB55))/10</f>
        <v>0</v>
      </c>
      <c r="CE55" s="61" t="e">
        <f t="shared" ref="CE55" si="125">(IF((AA55/Z55)&lt;1.00001,(AA55/Z55)," "))/10</f>
        <v>#DIV/0!</v>
      </c>
    </row>
    <row r="56" spans="1:105" s="39" customFormat="1" ht="21.75" hidden="1" customHeight="1" x14ac:dyDescent="0.2">
      <c r="A56" s="51" t="s">
        <v>125</v>
      </c>
      <c r="B56" s="94"/>
      <c r="C56" s="125"/>
      <c r="D56" s="107"/>
      <c r="E56" s="107"/>
      <c r="F56" s="108"/>
      <c r="G56" s="144"/>
      <c r="H56" s="110"/>
      <c r="I56" s="111"/>
      <c r="J56" s="111"/>
      <c r="K56" s="111"/>
      <c r="L56" s="111"/>
      <c r="M56" s="111"/>
      <c r="N56" s="111"/>
      <c r="O56" s="112"/>
      <c r="P56" s="140"/>
      <c r="Q56" s="78"/>
      <c r="R56" s="78"/>
      <c r="S56" s="78"/>
      <c r="T56" s="78"/>
      <c r="U56" s="78"/>
      <c r="V56" s="78"/>
      <c r="W56" s="78"/>
      <c r="X56" s="78"/>
      <c r="Y56" s="79"/>
      <c r="Z56" s="94"/>
      <c r="AA56" s="141"/>
      <c r="AB56" s="122"/>
      <c r="AC56" s="53">
        <f t="shared" si="81"/>
        <v>0</v>
      </c>
      <c r="AD56" s="54">
        <f t="shared" si="54"/>
        <v>0</v>
      </c>
      <c r="AE56" s="55">
        <f t="shared" si="55"/>
        <v>0</v>
      </c>
      <c r="AF56" s="55">
        <f t="shared" si="56"/>
        <v>0</v>
      </c>
      <c r="AG56" s="55">
        <f t="shared" si="57"/>
        <v>0</v>
      </c>
      <c r="AH56" s="55">
        <f t="shared" si="58"/>
        <v>0</v>
      </c>
      <c r="AI56" s="55">
        <f t="shared" si="59"/>
        <v>0</v>
      </c>
      <c r="AJ56" s="55">
        <f t="shared" si="60"/>
        <v>0</v>
      </c>
      <c r="AK56" s="55">
        <f t="shared" si="61"/>
        <v>0</v>
      </c>
      <c r="AL56" s="56">
        <f t="shared" si="62"/>
        <v>0</v>
      </c>
      <c r="AN56" s="54">
        <f t="shared" si="82"/>
        <v>0</v>
      </c>
      <c r="AO56" s="54">
        <f t="shared" si="63"/>
        <v>0</v>
      </c>
      <c r="AP56" s="55">
        <f t="shared" si="64"/>
        <v>0</v>
      </c>
      <c r="AQ56" s="55">
        <f t="shared" si="65"/>
        <v>0</v>
      </c>
      <c r="AR56" s="55">
        <f t="shared" si="66"/>
        <v>0</v>
      </c>
      <c r="AS56" s="55">
        <f t="shared" si="67"/>
        <v>0</v>
      </c>
      <c r="AT56" s="55">
        <f t="shared" si="68"/>
        <v>0</v>
      </c>
      <c r="AU56" s="55">
        <f t="shared" si="69"/>
        <v>0</v>
      </c>
      <c r="AV56" s="55">
        <f t="shared" si="70"/>
        <v>0</v>
      </c>
      <c r="AW56" s="56">
        <f t="shared" si="71"/>
        <v>0</v>
      </c>
      <c r="AY56" s="54">
        <f t="shared" si="83"/>
        <v>0</v>
      </c>
      <c r="AZ56" s="54">
        <f t="shared" si="72"/>
        <v>0</v>
      </c>
      <c r="BA56" s="55">
        <f t="shared" si="73"/>
        <v>0</v>
      </c>
      <c r="BB56" s="55">
        <f t="shared" si="74"/>
        <v>0</v>
      </c>
      <c r="BC56" s="55">
        <f t="shared" si="75"/>
        <v>0</v>
      </c>
      <c r="BD56" s="55">
        <f t="shared" si="76"/>
        <v>0</v>
      </c>
      <c r="BE56" s="55">
        <f t="shared" si="77"/>
        <v>0</v>
      </c>
      <c r="BF56" s="55">
        <f t="shared" si="78"/>
        <v>0</v>
      </c>
      <c r="BG56" s="55">
        <f t="shared" si="79"/>
        <v>0</v>
      </c>
      <c r="BH56" s="56">
        <f t="shared" si="80"/>
        <v>0</v>
      </c>
      <c r="BT56" s="59" t="str">
        <f t="shared" ref="BT56:BT64" si="126">IF(P56="S",1," ")</f>
        <v xml:space="preserve"> </v>
      </c>
      <c r="BU56" s="59" t="str">
        <f t="shared" ref="BU56:BU64" si="127">IF(Q56="S",1," ")</f>
        <v xml:space="preserve"> </v>
      </c>
      <c r="BV56" s="59" t="str">
        <f t="shared" ref="BV56:BV64" si="128">IF(R56="S",1," ")</f>
        <v xml:space="preserve"> </v>
      </c>
      <c r="BW56" s="59" t="str">
        <f t="shared" ref="BW56:BW64" si="129">IF(S56="S",1," ")</f>
        <v xml:space="preserve"> </v>
      </c>
      <c r="BX56" s="59" t="str">
        <f t="shared" ref="BX56:BX64" si="130">IF(T56="S",1," ")</f>
        <v xml:space="preserve"> </v>
      </c>
      <c r="BY56" s="59" t="str">
        <f t="shared" ref="BY56:BY64" si="131">IF(U56="S",1," ")</f>
        <v xml:space="preserve"> </v>
      </c>
      <c r="BZ56" s="59" t="str">
        <f t="shared" ref="BZ56:BZ64" si="132">IF(V56="S",1," ")</f>
        <v xml:space="preserve"> </v>
      </c>
      <c r="CA56" s="59" t="str">
        <f t="shared" ref="CA56:CA64" si="133">IF(W56="S",1," ")</f>
        <v xml:space="preserve"> </v>
      </c>
      <c r="CB56" s="59" t="str">
        <f t="shared" ref="CB56:CB64" si="134">IF(X56="S",1," ")</f>
        <v xml:space="preserve"> </v>
      </c>
      <c r="CC56" s="60" t="e">
        <f t="shared" ref="CC56:CC64" si="135">AA56/Z56</f>
        <v>#DIV/0!</v>
      </c>
      <c r="CD56" s="61">
        <f t="shared" ref="CD56:CD64" si="136">(SUM(BT56:CB56))/10</f>
        <v>0</v>
      </c>
      <c r="CE56" s="61" t="e">
        <f t="shared" si="53"/>
        <v>#DIV/0!</v>
      </c>
    </row>
    <row r="57" spans="1:105" s="39" customFormat="1" ht="21.75" hidden="1" customHeight="1" x14ac:dyDescent="0.2">
      <c r="A57" s="51" t="s">
        <v>125</v>
      </c>
      <c r="B57" s="94"/>
      <c r="C57" s="125"/>
      <c r="D57" s="107"/>
      <c r="E57" s="107"/>
      <c r="F57" s="108"/>
      <c r="G57" s="144"/>
      <c r="H57" s="110"/>
      <c r="I57" s="111"/>
      <c r="J57" s="111"/>
      <c r="K57" s="111"/>
      <c r="L57" s="111"/>
      <c r="M57" s="111"/>
      <c r="N57" s="111"/>
      <c r="O57" s="112"/>
      <c r="P57" s="140"/>
      <c r="Q57" s="78"/>
      <c r="R57" s="78"/>
      <c r="S57" s="78"/>
      <c r="T57" s="78"/>
      <c r="U57" s="78"/>
      <c r="V57" s="78"/>
      <c r="W57" s="78"/>
      <c r="X57" s="78"/>
      <c r="Y57" s="79"/>
      <c r="Z57" s="94"/>
      <c r="AA57" s="141"/>
      <c r="AB57" s="122"/>
      <c r="AC57" s="53">
        <f t="shared" si="81"/>
        <v>0</v>
      </c>
      <c r="AD57" s="54">
        <f t="shared" si="54"/>
        <v>0</v>
      </c>
      <c r="AE57" s="55">
        <f t="shared" si="55"/>
        <v>0</v>
      </c>
      <c r="AF57" s="55">
        <f t="shared" si="56"/>
        <v>0</v>
      </c>
      <c r="AG57" s="55">
        <f t="shared" si="57"/>
        <v>0</v>
      </c>
      <c r="AH57" s="55">
        <f t="shared" si="58"/>
        <v>0</v>
      </c>
      <c r="AI57" s="55">
        <f t="shared" si="59"/>
        <v>0</v>
      </c>
      <c r="AJ57" s="55">
        <f t="shared" si="60"/>
        <v>0</v>
      </c>
      <c r="AK57" s="55">
        <f t="shared" si="61"/>
        <v>0</v>
      </c>
      <c r="AL57" s="56">
        <f t="shared" si="62"/>
        <v>0</v>
      </c>
      <c r="AN57" s="54">
        <f t="shared" si="82"/>
        <v>0</v>
      </c>
      <c r="AO57" s="54">
        <f t="shared" si="63"/>
        <v>0</v>
      </c>
      <c r="AP57" s="55">
        <f t="shared" si="64"/>
        <v>0</v>
      </c>
      <c r="AQ57" s="55">
        <f t="shared" si="65"/>
        <v>0</v>
      </c>
      <c r="AR57" s="55">
        <f t="shared" si="66"/>
        <v>0</v>
      </c>
      <c r="AS57" s="55">
        <f t="shared" si="67"/>
        <v>0</v>
      </c>
      <c r="AT57" s="55">
        <f t="shared" si="68"/>
        <v>0</v>
      </c>
      <c r="AU57" s="55">
        <f t="shared" si="69"/>
        <v>0</v>
      </c>
      <c r="AV57" s="55">
        <f t="shared" si="70"/>
        <v>0</v>
      </c>
      <c r="AW57" s="56">
        <f t="shared" si="71"/>
        <v>0</v>
      </c>
      <c r="AY57" s="54">
        <f t="shared" si="83"/>
        <v>0</v>
      </c>
      <c r="AZ57" s="54">
        <f t="shared" si="72"/>
        <v>0</v>
      </c>
      <c r="BA57" s="55">
        <f t="shared" si="73"/>
        <v>0</v>
      </c>
      <c r="BB57" s="55">
        <f t="shared" si="74"/>
        <v>0</v>
      </c>
      <c r="BC57" s="55">
        <f t="shared" si="75"/>
        <v>0</v>
      </c>
      <c r="BD57" s="55">
        <f t="shared" si="76"/>
        <v>0</v>
      </c>
      <c r="BE57" s="55">
        <f t="shared" si="77"/>
        <v>0</v>
      </c>
      <c r="BF57" s="55">
        <f t="shared" si="78"/>
        <v>0</v>
      </c>
      <c r="BG57" s="55">
        <f t="shared" si="79"/>
        <v>0</v>
      </c>
      <c r="BH57" s="56">
        <f t="shared" si="80"/>
        <v>0</v>
      </c>
      <c r="BT57" s="59" t="str">
        <f t="shared" si="126"/>
        <v xml:space="preserve"> </v>
      </c>
      <c r="BU57" s="59" t="str">
        <f t="shared" si="127"/>
        <v xml:space="preserve"> </v>
      </c>
      <c r="BV57" s="59" t="str">
        <f t="shared" si="128"/>
        <v xml:space="preserve"> </v>
      </c>
      <c r="BW57" s="59" t="str">
        <f t="shared" si="129"/>
        <v xml:space="preserve"> </v>
      </c>
      <c r="BX57" s="59" t="str">
        <f t="shared" si="130"/>
        <v xml:space="preserve"> </v>
      </c>
      <c r="BY57" s="59" t="str">
        <f t="shared" si="131"/>
        <v xml:space="preserve"> </v>
      </c>
      <c r="BZ57" s="59" t="str">
        <f t="shared" si="132"/>
        <v xml:space="preserve"> </v>
      </c>
      <c r="CA57" s="59" t="str">
        <f t="shared" si="133"/>
        <v xml:space="preserve"> </v>
      </c>
      <c r="CB57" s="59" t="str">
        <f t="shared" si="134"/>
        <v xml:space="preserve"> </v>
      </c>
      <c r="CC57" s="60" t="e">
        <f t="shared" si="135"/>
        <v>#DIV/0!</v>
      </c>
      <c r="CD57" s="61">
        <f t="shared" si="136"/>
        <v>0</v>
      </c>
      <c r="CE57" s="61" t="e">
        <f t="shared" si="53"/>
        <v>#DIV/0!</v>
      </c>
    </row>
    <row r="58" spans="1:105" s="39" customFormat="1" ht="21.75" hidden="1" customHeight="1" x14ac:dyDescent="0.2">
      <c r="A58" s="51" t="s">
        <v>125</v>
      </c>
      <c r="B58" s="94"/>
      <c r="C58" s="125"/>
      <c r="D58" s="107"/>
      <c r="E58" s="107"/>
      <c r="F58" s="108"/>
      <c r="G58" s="144"/>
      <c r="H58" s="110"/>
      <c r="I58" s="111"/>
      <c r="J58" s="111"/>
      <c r="K58" s="111"/>
      <c r="L58" s="111"/>
      <c r="M58" s="111"/>
      <c r="N58" s="111"/>
      <c r="O58" s="112"/>
      <c r="P58" s="140"/>
      <c r="Q58" s="78"/>
      <c r="R58" s="78"/>
      <c r="S58" s="78"/>
      <c r="T58" s="78"/>
      <c r="U58" s="78"/>
      <c r="V58" s="78"/>
      <c r="W58" s="78"/>
      <c r="X58" s="78"/>
      <c r="Y58" s="78"/>
      <c r="Z58" s="94"/>
      <c r="AA58" s="141"/>
      <c r="AB58" s="122"/>
      <c r="AC58" s="53">
        <f t="shared" si="81"/>
        <v>0</v>
      </c>
      <c r="AD58" s="54">
        <f t="shared" si="54"/>
        <v>0</v>
      </c>
      <c r="AE58" s="55">
        <f t="shared" si="55"/>
        <v>0</v>
      </c>
      <c r="AF58" s="55">
        <f t="shared" si="56"/>
        <v>0</v>
      </c>
      <c r="AG58" s="55">
        <f t="shared" si="57"/>
        <v>0</v>
      </c>
      <c r="AH58" s="55">
        <f t="shared" si="58"/>
        <v>0</v>
      </c>
      <c r="AI58" s="55">
        <f t="shared" si="59"/>
        <v>0</v>
      </c>
      <c r="AJ58" s="55">
        <f t="shared" si="60"/>
        <v>0</v>
      </c>
      <c r="AK58" s="55">
        <f t="shared" si="61"/>
        <v>0</v>
      </c>
      <c r="AL58" s="56">
        <f t="shared" si="62"/>
        <v>0</v>
      </c>
      <c r="AN58" s="54">
        <f t="shared" si="82"/>
        <v>0</v>
      </c>
      <c r="AO58" s="54">
        <f t="shared" si="63"/>
        <v>0</v>
      </c>
      <c r="AP58" s="55">
        <f t="shared" si="64"/>
        <v>0</v>
      </c>
      <c r="AQ58" s="55">
        <f t="shared" si="65"/>
        <v>0</v>
      </c>
      <c r="AR58" s="55">
        <f t="shared" si="66"/>
        <v>0</v>
      </c>
      <c r="AS58" s="55">
        <f t="shared" si="67"/>
        <v>0</v>
      </c>
      <c r="AT58" s="55">
        <f t="shared" si="68"/>
        <v>0</v>
      </c>
      <c r="AU58" s="55">
        <f t="shared" si="69"/>
        <v>0</v>
      </c>
      <c r="AV58" s="55">
        <f t="shared" si="70"/>
        <v>0</v>
      </c>
      <c r="AW58" s="56">
        <f t="shared" si="71"/>
        <v>0</v>
      </c>
      <c r="AY58" s="54">
        <f t="shared" si="83"/>
        <v>0</v>
      </c>
      <c r="AZ58" s="54">
        <f t="shared" si="72"/>
        <v>0</v>
      </c>
      <c r="BA58" s="55">
        <f t="shared" si="73"/>
        <v>0</v>
      </c>
      <c r="BB58" s="55">
        <f t="shared" si="74"/>
        <v>0</v>
      </c>
      <c r="BC58" s="55">
        <f t="shared" si="75"/>
        <v>0</v>
      </c>
      <c r="BD58" s="55">
        <f t="shared" si="76"/>
        <v>0</v>
      </c>
      <c r="BE58" s="55">
        <f t="shared" si="77"/>
        <v>0</v>
      </c>
      <c r="BF58" s="55">
        <f t="shared" si="78"/>
        <v>0</v>
      </c>
      <c r="BG58" s="55">
        <f t="shared" si="79"/>
        <v>0</v>
      </c>
      <c r="BH58" s="56">
        <f t="shared" si="80"/>
        <v>0</v>
      </c>
      <c r="BT58" s="59" t="str">
        <f t="shared" si="126"/>
        <v xml:space="preserve"> </v>
      </c>
      <c r="BU58" s="59" t="str">
        <f t="shared" si="127"/>
        <v xml:space="preserve"> </v>
      </c>
      <c r="BV58" s="59" t="str">
        <f t="shared" si="128"/>
        <v xml:space="preserve"> </v>
      </c>
      <c r="BW58" s="59" t="str">
        <f t="shared" si="129"/>
        <v xml:space="preserve"> </v>
      </c>
      <c r="BX58" s="59" t="str">
        <f t="shared" si="130"/>
        <v xml:space="preserve"> </v>
      </c>
      <c r="BY58" s="59" t="str">
        <f t="shared" si="131"/>
        <v xml:space="preserve"> </v>
      </c>
      <c r="BZ58" s="59" t="str">
        <f t="shared" si="132"/>
        <v xml:space="preserve"> </v>
      </c>
      <c r="CA58" s="59" t="str">
        <f t="shared" si="133"/>
        <v xml:space="preserve"> </v>
      </c>
      <c r="CB58" s="59" t="str">
        <f t="shared" si="134"/>
        <v xml:space="preserve"> </v>
      </c>
      <c r="CC58" s="60" t="e">
        <f t="shared" si="135"/>
        <v>#DIV/0!</v>
      </c>
      <c r="CD58" s="61">
        <f t="shared" si="136"/>
        <v>0</v>
      </c>
      <c r="CE58" s="61" t="e">
        <f t="shared" si="53"/>
        <v>#DIV/0!</v>
      </c>
    </row>
    <row r="59" spans="1:105" s="39" customFormat="1" ht="21.75" hidden="1" customHeight="1" x14ac:dyDescent="0.2">
      <c r="A59" s="51" t="s">
        <v>125</v>
      </c>
      <c r="B59" s="94"/>
      <c r="C59" s="107"/>
      <c r="D59" s="107"/>
      <c r="E59" s="107"/>
      <c r="F59" s="108"/>
      <c r="G59" s="117"/>
      <c r="H59" s="118"/>
      <c r="I59" s="111"/>
      <c r="J59" s="111"/>
      <c r="K59" s="111"/>
      <c r="L59" s="111"/>
      <c r="M59" s="111"/>
      <c r="N59" s="111"/>
      <c r="O59" s="112"/>
      <c r="P59" s="140"/>
      <c r="Q59" s="78"/>
      <c r="R59" s="78"/>
      <c r="S59" s="78"/>
      <c r="T59" s="78"/>
      <c r="U59" s="78"/>
      <c r="V59" s="78"/>
      <c r="W59" s="78"/>
      <c r="X59" s="78"/>
      <c r="Y59" s="79"/>
      <c r="Z59" s="94"/>
      <c r="AA59" s="141"/>
      <c r="AB59" s="122"/>
      <c r="AC59" s="53">
        <f t="shared" si="81"/>
        <v>0</v>
      </c>
      <c r="AD59" s="54">
        <f t="shared" si="54"/>
        <v>0</v>
      </c>
      <c r="AE59" s="55">
        <f t="shared" si="55"/>
        <v>0</v>
      </c>
      <c r="AF59" s="55">
        <f t="shared" si="56"/>
        <v>0</v>
      </c>
      <c r="AG59" s="55">
        <f t="shared" si="57"/>
        <v>0</v>
      </c>
      <c r="AH59" s="55">
        <f t="shared" si="58"/>
        <v>0</v>
      </c>
      <c r="AI59" s="55">
        <f t="shared" si="59"/>
        <v>0</v>
      </c>
      <c r="AJ59" s="55">
        <f t="shared" si="60"/>
        <v>0</v>
      </c>
      <c r="AK59" s="55">
        <f t="shared" si="61"/>
        <v>0</v>
      </c>
      <c r="AL59" s="56">
        <f t="shared" si="62"/>
        <v>0</v>
      </c>
      <c r="AN59" s="54">
        <f t="shared" si="82"/>
        <v>0</v>
      </c>
      <c r="AO59" s="54">
        <f t="shared" si="63"/>
        <v>0</v>
      </c>
      <c r="AP59" s="55">
        <f t="shared" si="64"/>
        <v>0</v>
      </c>
      <c r="AQ59" s="55">
        <f t="shared" si="65"/>
        <v>0</v>
      </c>
      <c r="AR59" s="55">
        <f t="shared" si="66"/>
        <v>0</v>
      </c>
      <c r="AS59" s="55">
        <f t="shared" si="67"/>
        <v>0</v>
      </c>
      <c r="AT59" s="55">
        <f t="shared" si="68"/>
        <v>0</v>
      </c>
      <c r="AU59" s="55">
        <f t="shared" si="69"/>
        <v>0</v>
      </c>
      <c r="AV59" s="55">
        <f t="shared" si="70"/>
        <v>0</v>
      </c>
      <c r="AW59" s="56">
        <f t="shared" si="71"/>
        <v>0</v>
      </c>
      <c r="AY59" s="54">
        <f t="shared" si="83"/>
        <v>0</v>
      </c>
      <c r="AZ59" s="54">
        <f t="shared" si="72"/>
        <v>0</v>
      </c>
      <c r="BA59" s="55">
        <f t="shared" si="73"/>
        <v>0</v>
      </c>
      <c r="BB59" s="55">
        <f t="shared" si="74"/>
        <v>0</v>
      </c>
      <c r="BC59" s="55">
        <f t="shared" si="75"/>
        <v>0</v>
      </c>
      <c r="BD59" s="55">
        <f t="shared" si="76"/>
        <v>0</v>
      </c>
      <c r="BE59" s="55">
        <f t="shared" si="77"/>
        <v>0</v>
      </c>
      <c r="BF59" s="55">
        <f t="shared" si="78"/>
        <v>0</v>
      </c>
      <c r="BG59" s="55">
        <f t="shared" si="79"/>
        <v>0</v>
      </c>
      <c r="BH59" s="56">
        <f t="shared" si="80"/>
        <v>0</v>
      </c>
      <c r="BT59" s="59" t="str">
        <f t="shared" si="126"/>
        <v xml:space="preserve"> </v>
      </c>
      <c r="BU59" s="59" t="str">
        <f t="shared" si="127"/>
        <v xml:space="preserve"> </v>
      </c>
      <c r="BV59" s="59" t="str">
        <f t="shared" si="128"/>
        <v xml:space="preserve"> </v>
      </c>
      <c r="BW59" s="59" t="str">
        <f t="shared" si="129"/>
        <v xml:space="preserve"> </v>
      </c>
      <c r="BX59" s="59" t="str">
        <f t="shared" si="130"/>
        <v xml:space="preserve"> </v>
      </c>
      <c r="BY59" s="59" t="str">
        <f t="shared" si="131"/>
        <v xml:space="preserve"> </v>
      </c>
      <c r="BZ59" s="59" t="str">
        <f t="shared" si="132"/>
        <v xml:space="preserve"> </v>
      </c>
      <c r="CA59" s="59" t="str">
        <f t="shared" si="133"/>
        <v xml:space="preserve"> </v>
      </c>
      <c r="CB59" s="59" t="str">
        <f t="shared" si="134"/>
        <v xml:space="preserve"> </v>
      </c>
      <c r="CC59" s="60" t="e">
        <f t="shared" si="135"/>
        <v>#DIV/0!</v>
      </c>
      <c r="CD59" s="61">
        <f t="shared" si="136"/>
        <v>0</v>
      </c>
      <c r="CE59" s="61" t="e">
        <f t="shared" si="53"/>
        <v>#DIV/0!</v>
      </c>
    </row>
    <row r="60" spans="1:105" s="39" customFormat="1" ht="21.75" hidden="1" customHeight="1" x14ac:dyDescent="0.2">
      <c r="A60" s="51" t="s">
        <v>125</v>
      </c>
      <c r="B60" s="94"/>
      <c r="C60" s="107"/>
      <c r="D60" s="107"/>
      <c r="E60" s="107"/>
      <c r="F60" s="108"/>
      <c r="G60" s="117"/>
      <c r="H60" s="118"/>
      <c r="I60" s="111"/>
      <c r="J60" s="111"/>
      <c r="K60" s="111"/>
      <c r="L60" s="111"/>
      <c r="M60" s="111"/>
      <c r="N60" s="111"/>
      <c r="O60" s="112"/>
      <c r="P60" s="140"/>
      <c r="Q60" s="78"/>
      <c r="R60" s="78"/>
      <c r="S60" s="78"/>
      <c r="T60" s="78"/>
      <c r="U60" s="78"/>
      <c r="V60" s="78"/>
      <c r="W60" s="78"/>
      <c r="X60" s="78"/>
      <c r="Y60" s="79"/>
      <c r="Z60" s="94"/>
      <c r="AA60" s="141"/>
      <c r="AB60" s="122"/>
      <c r="AC60" s="53">
        <f t="shared" si="81"/>
        <v>0</v>
      </c>
      <c r="AD60" s="54">
        <f t="shared" si="54"/>
        <v>0</v>
      </c>
      <c r="AE60" s="55">
        <f t="shared" si="55"/>
        <v>0</v>
      </c>
      <c r="AF60" s="55">
        <f t="shared" si="56"/>
        <v>0</v>
      </c>
      <c r="AG60" s="55">
        <f t="shared" si="57"/>
        <v>0</v>
      </c>
      <c r="AH60" s="55">
        <f t="shared" si="58"/>
        <v>0</v>
      </c>
      <c r="AI60" s="55">
        <f t="shared" si="59"/>
        <v>0</v>
      </c>
      <c r="AJ60" s="55">
        <f t="shared" si="60"/>
        <v>0</v>
      </c>
      <c r="AK60" s="55">
        <f t="shared" si="61"/>
        <v>0</v>
      </c>
      <c r="AL60" s="56">
        <f t="shared" si="62"/>
        <v>0</v>
      </c>
      <c r="AN60" s="54">
        <f t="shared" si="82"/>
        <v>0</v>
      </c>
      <c r="AO60" s="54">
        <f t="shared" si="63"/>
        <v>0</v>
      </c>
      <c r="AP60" s="55">
        <f t="shared" si="64"/>
        <v>0</v>
      </c>
      <c r="AQ60" s="55">
        <f t="shared" si="65"/>
        <v>0</v>
      </c>
      <c r="AR60" s="55">
        <f t="shared" si="66"/>
        <v>0</v>
      </c>
      <c r="AS60" s="55">
        <f t="shared" si="67"/>
        <v>0</v>
      </c>
      <c r="AT60" s="55">
        <f t="shared" si="68"/>
        <v>0</v>
      </c>
      <c r="AU60" s="55">
        <f t="shared" si="69"/>
        <v>0</v>
      </c>
      <c r="AV60" s="55">
        <f t="shared" si="70"/>
        <v>0</v>
      </c>
      <c r="AW60" s="56">
        <f t="shared" si="71"/>
        <v>0</v>
      </c>
      <c r="AY60" s="54">
        <f t="shared" si="83"/>
        <v>0</v>
      </c>
      <c r="AZ60" s="54">
        <f t="shared" si="72"/>
        <v>0</v>
      </c>
      <c r="BA60" s="55">
        <f t="shared" si="73"/>
        <v>0</v>
      </c>
      <c r="BB60" s="55">
        <f t="shared" si="74"/>
        <v>0</v>
      </c>
      <c r="BC60" s="55">
        <f t="shared" si="75"/>
        <v>0</v>
      </c>
      <c r="BD60" s="55">
        <f t="shared" si="76"/>
        <v>0</v>
      </c>
      <c r="BE60" s="55">
        <f t="shared" si="77"/>
        <v>0</v>
      </c>
      <c r="BF60" s="55">
        <f t="shared" si="78"/>
        <v>0</v>
      </c>
      <c r="BG60" s="55">
        <f t="shared" si="79"/>
        <v>0</v>
      </c>
      <c r="BH60" s="56">
        <f t="shared" si="80"/>
        <v>0</v>
      </c>
      <c r="BT60" s="59" t="str">
        <f t="shared" si="126"/>
        <v xml:space="preserve"> </v>
      </c>
      <c r="BU60" s="59" t="str">
        <f t="shared" si="127"/>
        <v xml:space="preserve"> </v>
      </c>
      <c r="BV60" s="59" t="str">
        <f t="shared" si="128"/>
        <v xml:space="preserve"> </v>
      </c>
      <c r="BW60" s="59" t="str">
        <f t="shared" si="129"/>
        <v xml:space="preserve"> </v>
      </c>
      <c r="BX60" s="59" t="str">
        <f t="shared" si="130"/>
        <v xml:space="preserve"> </v>
      </c>
      <c r="BY60" s="59" t="str">
        <f t="shared" si="131"/>
        <v xml:space="preserve"> </v>
      </c>
      <c r="BZ60" s="59" t="str">
        <f t="shared" si="132"/>
        <v xml:space="preserve"> </v>
      </c>
      <c r="CA60" s="59" t="str">
        <f t="shared" si="133"/>
        <v xml:space="preserve"> </v>
      </c>
      <c r="CB60" s="59" t="str">
        <f t="shared" si="134"/>
        <v xml:space="preserve"> </v>
      </c>
      <c r="CC60" s="60" t="e">
        <f t="shared" si="135"/>
        <v>#DIV/0!</v>
      </c>
      <c r="CD60" s="61">
        <f t="shared" si="136"/>
        <v>0</v>
      </c>
      <c r="CE60" s="61" t="e">
        <f t="shared" si="53"/>
        <v>#DIV/0!</v>
      </c>
    </row>
    <row r="61" spans="1:105" s="39" customFormat="1" ht="21.75" hidden="1" customHeight="1" x14ac:dyDescent="0.2">
      <c r="A61" s="51" t="s">
        <v>124</v>
      </c>
      <c r="B61" s="94"/>
      <c r="C61" s="107"/>
      <c r="D61" s="107"/>
      <c r="E61" s="107"/>
      <c r="F61" s="108"/>
      <c r="G61" s="117"/>
      <c r="H61" s="118"/>
      <c r="I61" s="111"/>
      <c r="J61" s="111"/>
      <c r="K61" s="111"/>
      <c r="L61" s="111"/>
      <c r="M61" s="111"/>
      <c r="N61" s="111"/>
      <c r="O61" s="112"/>
      <c r="P61" s="140"/>
      <c r="Q61" s="78"/>
      <c r="R61" s="78"/>
      <c r="S61" s="78"/>
      <c r="T61" s="78"/>
      <c r="U61" s="78"/>
      <c r="V61" s="78"/>
      <c r="W61" s="78"/>
      <c r="X61" s="78"/>
      <c r="Y61" s="79"/>
      <c r="Z61" s="94"/>
      <c r="AA61" s="141"/>
      <c r="AB61" s="122"/>
      <c r="AC61" s="53">
        <f t="shared" si="81"/>
        <v>0</v>
      </c>
      <c r="AD61" s="54">
        <f t="shared" si="54"/>
        <v>0</v>
      </c>
      <c r="AE61" s="55">
        <f t="shared" si="55"/>
        <v>0</v>
      </c>
      <c r="AF61" s="55">
        <f t="shared" si="56"/>
        <v>0</v>
      </c>
      <c r="AG61" s="55">
        <f t="shared" si="57"/>
        <v>0</v>
      </c>
      <c r="AH61" s="55">
        <f t="shared" si="58"/>
        <v>0</v>
      </c>
      <c r="AI61" s="55">
        <f t="shared" si="59"/>
        <v>0</v>
      </c>
      <c r="AJ61" s="55">
        <f t="shared" si="60"/>
        <v>0</v>
      </c>
      <c r="AK61" s="55">
        <f t="shared" si="61"/>
        <v>0</v>
      </c>
      <c r="AL61" s="56">
        <f t="shared" si="62"/>
        <v>0</v>
      </c>
      <c r="AN61" s="54">
        <f t="shared" si="82"/>
        <v>0</v>
      </c>
      <c r="AO61" s="54">
        <f t="shared" si="63"/>
        <v>0</v>
      </c>
      <c r="AP61" s="55">
        <f t="shared" si="64"/>
        <v>0</v>
      </c>
      <c r="AQ61" s="55">
        <f t="shared" si="65"/>
        <v>0</v>
      </c>
      <c r="AR61" s="55">
        <f t="shared" si="66"/>
        <v>0</v>
      </c>
      <c r="AS61" s="55">
        <f t="shared" si="67"/>
        <v>0</v>
      </c>
      <c r="AT61" s="55">
        <f t="shared" si="68"/>
        <v>0</v>
      </c>
      <c r="AU61" s="55">
        <f t="shared" si="69"/>
        <v>0</v>
      </c>
      <c r="AV61" s="55">
        <f t="shared" si="70"/>
        <v>0</v>
      </c>
      <c r="AW61" s="56">
        <f t="shared" si="71"/>
        <v>0</v>
      </c>
      <c r="AY61" s="54">
        <f t="shared" si="83"/>
        <v>0</v>
      </c>
      <c r="AZ61" s="54">
        <f t="shared" si="72"/>
        <v>0</v>
      </c>
      <c r="BA61" s="55">
        <f t="shared" si="73"/>
        <v>0</v>
      </c>
      <c r="BB61" s="55">
        <f t="shared" si="74"/>
        <v>0</v>
      </c>
      <c r="BC61" s="55">
        <f t="shared" si="75"/>
        <v>0</v>
      </c>
      <c r="BD61" s="55">
        <f t="shared" si="76"/>
        <v>0</v>
      </c>
      <c r="BE61" s="55">
        <f t="shared" si="77"/>
        <v>0</v>
      </c>
      <c r="BF61" s="55">
        <f t="shared" si="78"/>
        <v>0</v>
      </c>
      <c r="BG61" s="55">
        <f t="shared" si="79"/>
        <v>0</v>
      </c>
      <c r="BH61" s="56">
        <f t="shared" si="80"/>
        <v>0</v>
      </c>
      <c r="BT61" s="59" t="str">
        <f t="shared" si="126"/>
        <v xml:space="preserve"> </v>
      </c>
      <c r="BU61" s="59" t="str">
        <f t="shared" si="127"/>
        <v xml:space="preserve"> </v>
      </c>
      <c r="BV61" s="59" t="str">
        <f t="shared" si="128"/>
        <v xml:space="preserve"> </v>
      </c>
      <c r="BW61" s="59" t="str">
        <f t="shared" si="129"/>
        <v xml:space="preserve"> </v>
      </c>
      <c r="BX61" s="59" t="str">
        <f t="shared" si="130"/>
        <v xml:space="preserve"> </v>
      </c>
      <c r="BY61" s="59" t="str">
        <f t="shared" si="131"/>
        <v xml:space="preserve"> </v>
      </c>
      <c r="BZ61" s="59" t="str">
        <f t="shared" si="132"/>
        <v xml:space="preserve"> </v>
      </c>
      <c r="CA61" s="59" t="str">
        <f t="shared" si="133"/>
        <v xml:space="preserve"> </v>
      </c>
      <c r="CB61" s="59" t="str">
        <f t="shared" si="134"/>
        <v xml:space="preserve"> </v>
      </c>
      <c r="CC61" s="60" t="e">
        <f t="shared" si="135"/>
        <v>#DIV/0!</v>
      </c>
      <c r="CD61" s="61">
        <f t="shared" si="136"/>
        <v>0</v>
      </c>
      <c r="CE61" s="61" t="e">
        <f t="shared" si="53"/>
        <v>#DIV/0!</v>
      </c>
    </row>
    <row r="62" spans="1:105" s="39" customFormat="1" ht="21.75" hidden="1" customHeight="1" x14ac:dyDescent="0.2">
      <c r="A62" s="51" t="s">
        <v>123</v>
      </c>
      <c r="B62" s="94"/>
      <c r="C62" s="107"/>
      <c r="D62" s="107"/>
      <c r="E62" s="107"/>
      <c r="F62" s="108"/>
      <c r="G62" s="117"/>
      <c r="H62" s="161"/>
      <c r="I62" s="111"/>
      <c r="J62" s="111"/>
      <c r="K62" s="111"/>
      <c r="L62" s="111"/>
      <c r="M62" s="111"/>
      <c r="N62" s="111"/>
      <c r="O62" s="112"/>
      <c r="P62" s="140"/>
      <c r="Q62" s="78"/>
      <c r="R62" s="78"/>
      <c r="S62" s="78"/>
      <c r="T62" s="78"/>
      <c r="U62" s="78"/>
      <c r="V62" s="78"/>
      <c r="W62" s="78"/>
      <c r="X62" s="78"/>
      <c r="Y62" s="79"/>
      <c r="Z62" s="94"/>
      <c r="AA62" s="141"/>
      <c r="AB62" s="122"/>
      <c r="AC62" s="53">
        <f t="shared" si="81"/>
        <v>0</v>
      </c>
      <c r="AD62" s="54">
        <f t="shared" si="54"/>
        <v>0</v>
      </c>
      <c r="AE62" s="55">
        <f t="shared" si="55"/>
        <v>0</v>
      </c>
      <c r="AF62" s="55">
        <f t="shared" si="56"/>
        <v>0</v>
      </c>
      <c r="AG62" s="55">
        <f t="shared" si="57"/>
        <v>0</v>
      </c>
      <c r="AH62" s="55">
        <f t="shared" si="58"/>
        <v>0</v>
      </c>
      <c r="AI62" s="55">
        <f t="shared" si="59"/>
        <v>0</v>
      </c>
      <c r="AJ62" s="55">
        <f t="shared" si="60"/>
        <v>0</v>
      </c>
      <c r="AK62" s="55">
        <f t="shared" si="61"/>
        <v>0</v>
      </c>
      <c r="AL62" s="56">
        <f t="shared" si="62"/>
        <v>0</v>
      </c>
      <c r="AN62" s="54">
        <f t="shared" si="82"/>
        <v>0</v>
      </c>
      <c r="AO62" s="54">
        <f t="shared" si="63"/>
        <v>0</v>
      </c>
      <c r="AP62" s="55">
        <f t="shared" si="64"/>
        <v>0</v>
      </c>
      <c r="AQ62" s="55">
        <f t="shared" si="65"/>
        <v>0</v>
      </c>
      <c r="AR62" s="55">
        <f t="shared" si="66"/>
        <v>0</v>
      </c>
      <c r="AS62" s="55">
        <f t="shared" si="67"/>
        <v>0</v>
      </c>
      <c r="AT62" s="55">
        <f t="shared" si="68"/>
        <v>0</v>
      </c>
      <c r="AU62" s="55">
        <f t="shared" si="69"/>
        <v>0</v>
      </c>
      <c r="AV62" s="55">
        <f t="shared" si="70"/>
        <v>0</v>
      </c>
      <c r="AW62" s="56">
        <f t="shared" si="71"/>
        <v>0</v>
      </c>
      <c r="AY62" s="54">
        <f t="shared" si="83"/>
        <v>0</v>
      </c>
      <c r="AZ62" s="54">
        <f t="shared" si="72"/>
        <v>0</v>
      </c>
      <c r="BA62" s="55">
        <f t="shared" si="73"/>
        <v>0</v>
      </c>
      <c r="BB62" s="55">
        <f t="shared" si="74"/>
        <v>0</v>
      </c>
      <c r="BC62" s="55">
        <f t="shared" si="75"/>
        <v>0</v>
      </c>
      <c r="BD62" s="55">
        <f t="shared" si="76"/>
        <v>0</v>
      </c>
      <c r="BE62" s="55">
        <f t="shared" si="77"/>
        <v>0</v>
      </c>
      <c r="BF62" s="55">
        <f t="shared" si="78"/>
        <v>0</v>
      </c>
      <c r="BG62" s="55">
        <f t="shared" si="79"/>
        <v>0</v>
      </c>
      <c r="BH62" s="56">
        <f t="shared" si="80"/>
        <v>0</v>
      </c>
      <c r="BT62" s="59" t="str">
        <f t="shared" si="126"/>
        <v xml:space="preserve"> </v>
      </c>
      <c r="BU62" s="59" t="str">
        <f t="shared" si="127"/>
        <v xml:space="preserve"> </v>
      </c>
      <c r="BV62" s="59" t="str">
        <f t="shared" si="128"/>
        <v xml:space="preserve"> </v>
      </c>
      <c r="BW62" s="59" t="str">
        <f t="shared" si="129"/>
        <v xml:space="preserve"> </v>
      </c>
      <c r="BX62" s="59" t="str">
        <f t="shared" si="130"/>
        <v xml:space="preserve"> </v>
      </c>
      <c r="BY62" s="59" t="str">
        <f t="shared" si="131"/>
        <v xml:space="preserve"> </v>
      </c>
      <c r="BZ62" s="59" t="str">
        <f t="shared" si="132"/>
        <v xml:space="preserve"> </v>
      </c>
      <c r="CA62" s="59" t="str">
        <f t="shared" si="133"/>
        <v xml:space="preserve"> </v>
      </c>
      <c r="CB62" s="59" t="str">
        <f t="shared" si="134"/>
        <v xml:space="preserve"> </v>
      </c>
      <c r="CC62" s="60" t="e">
        <f t="shared" si="135"/>
        <v>#DIV/0!</v>
      </c>
      <c r="CD62" s="61">
        <f t="shared" si="136"/>
        <v>0</v>
      </c>
      <c r="CE62" s="61" t="e">
        <f t="shared" si="53"/>
        <v>#DIV/0!</v>
      </c>
    </row>
    <row r="63" spans="1:105" s="39" customFormat="1" ht="21.75" hidden="1" customHeight="1" x14ac:dyDescent="0.2">
      <c r="A63" s="51" t="s">
        <v>123</v>
      </c>
      <c r="B63" s="94"/>
      <c r="C63" s="107"/>
      <c r="D63" s="107"/>
      <c r="E63" s="107"/>
      <c r="F63" s="108"/>
      <c r="G63" s="117"/>
      <c r="H63" s="162"/>
      <c r="I63" s="111"/>
      <c r="J63" s="111"/>
      <c r="K63" s="111"/>
      <c r="L63" s="111"/>
      <c r="M63" s="111"/>
      <c r="N63" s="111"/>
      <c r="O63" s="112"/>
      <c r="P63" s="140"/>
      <c r="Q63" s="78"/>
      <c r="R63" s="78"/>
      <c r="S63" s="78"/>
      <c r="T63" s="78"/>
      <c r="U63" s="78"/>
      <c r="V63" s="78"/>
      <c r="W63" s="78"/>
      <c r="X63" s="78"/>
      <c r="Y63" s="79"/>
      <c r="Z63" s="94"/>
      <c r="AA63" s="141"/>
      <c r="AB63" s="122"/>
      <c r="AC63" s="53">
        <f t="shared" si="81"/>
        <v>0</v>
      </c>
      <c r="AD63" s="54">
        <f t="shared" si="54"/>
        <v>0</v>
      </c>
      <c r="AE63" s="55">
        <f t="shared" si="55"/>
        <v>0</v>
      </c>
      <c r="AF63" s="55">
        <f t="shared" si="56"/>
        <v>0</v>
      </c>
      <c r="AG63" s="55">
        <f t="shared" si="57"/>
        <v>0</v>
      </c>
      <c r="AH63" s="55">
        <f t="shared" si="58"/>
        <v>0</v>
      </c>
      <c r="AI63" s="55">
        <f t="shared" si="59"/>
        <v>0</v>
      </c>
      <c r="AJ63" s="55">
        <f t="shared" si="60"/>
        <v>0</v>
      </c>
      <c r="AK63" s="55">
        <f t="shared" si="61"/>
        <v>0</v>
      </c>
      <c r="AL63" s="56">
        <f t="shared" si="62"/>
        <v>0</v>
      </c>
      <c r="AN63" s="54">
        <f t="shared" si="82"/>
        <v>0</v>
      </c>
      <c r="AO63" s="54">
        <f t="shared" si="63"/>
        <v>0</v>
      </c>
      <c r="AP63" s="55">
        <f t="shared" si="64"/>
        <v>0</v>
      </c>
      <c r="AQ63" s="55">
        <f t="shared" si="65"/>
        <v>0</v>
      </c>
      <c r="AR63" s="55">
        <f t="shared" si="66"/>
        <v>0</v>
      </c>
      <c r="AS63" s="55">
        <f t="shared" si="67"/>
        <v>0</v>
      </c>
      <c r="AT63" s="55">
        <f t="shared" si="68"/>
        <v>0</v>
      </c>
      <c r="AU63" s="55">
        <f t="shared" si="69"/>
        <v>0</v>
      </c>
      <c r="AV63" s="55">
        <f t="shared" si="70"/>
        <v>0</v>
      </c>
      <c r="AW63" s="56">
        <f t="shared" si="71"/>
        <v>0</v>
      </c>
      <c r="AY63" s="54">
        <f t="shared" si="83"/>
        <v>0</v>
      </c>
      <c r="AZ63" s="54">
        <f t="shared" si="72"/>
        <v>0</v>
      </c>
      <c r="BA63" s="55">
        <f t="shared" si="73"/>
        <v>0</v>
      </c>
      <c r="BB63" s="55">
        <f t="shared" si="74"/>
        <v>0</v>
      </c>
      <c r="BC63" s="55">
        <f t="shared" si="75"/>
        <v>0</v>
      </c>
      <c r="BD63" s="55">
        <f t="shared" si="76"/>
        <v>0</v>
      </c>
      <c r="BE63" s="55">
        <f t="shared" si="77"/>
        <v>0</v>
      </c>
      <c r="BF63" s="55">
        <f t="shared" si="78"/>
        <v>0</v>
      </c>
      <c r="BG63" s="55">
        <f t="shared" si="79"/>
        <v>0</v>
      </c>
      <c r="BH63" s="56">
        <f t="shared" si="80"/>
        <v>0</v>
      </c>
      <c r="BT63" s="59" t="str">
        <f t="shared" si="126"/>
        <v xml:space="preserve"> </v>
      </c>
      <c r="BU63" s="59" t="str">
        <f t="shared" si="127"/>
        <v xml:space="preserve"> </v>
      </c>
      <c r="BV63" s="59" t="str">
        <f t="shared" si="128"/>
        <v xml:space="preserve"> </v>
      </c>
      <c r="BW63" s="59" t="str">
        <f t="shared" si="129"/>
        <v xml:space="preserve"> </v>
      </c>
      <c r="BX63" s="59" t="str">
        <f t="shared" si="130"/>
        <v xml:space="preserve"> </v>
      </c>
      <c r="BY63" s="59" t="str">
        <f t="shared" si="131"/>
        <v xml:space="preserve"> </v>
      </c>
      <c r="BZ63" s="59" t="str">
        <f t="shared" si="132"/>
        <v xml:space="preserve"> </v>
      </c>
      <c r="CA63" s="59" t="str">
        <f t="shared" si="133"/>
        <v xml:space="preserve"> </v>
      </c>
      <c r="CB63" s="59" t="str">
        <f t="shared" si="134"/>
        <v xml:space="preserve"> </v>
      </c>
      <c r="CC63" s="60" t="e">
        <f t="shared" si="135"/>
        <v>#DIV/0!</v>
      </c>
      <c r="CD63" s="61">
        <f t="shared" si="136"/>
        <v>0</v>
      </c>
      <c r="CE63" s="61" t="e">
        <f t="shared" si="53"/>
        <v>#DIV/0!</v>
      </c>
    </row>
    <row r="64" spans="1:105" s="39" customFormat="1" ht="21.75" hidden="1" customHeight="1" x14ac:dyDescent="0.2">
      <c r="A64" s="51" t="s">
        <v>123</v>
      </c>
      <c r="B64" s="94"/>
      <c r="C64" s="136"/>
      <c r="D64" s="136"/>
      <c r="E64" s="107"/>
      <c r="F64" s="108"/>
      <c r="G64" s="117"/>
      <c r="H64" s="118"/>
      <c r="I64" s="111"/>
      <c r="J64" s="111"/>
      <c r="K64" s="111"/>
      <c r="L64" s="111"/>
      <c r="M64" s="111"/>
      <c r="N64" s="111"/>
      <c r="O64" s="112"/>
      <c r="P64" s="140"/>
      <c r="Q64" s="78"/>
      <c r="R64" s="78"/>
      <c r="S64" s="78"/>
      <c r="T64" s="78"/>
      <c r="U64" s="78"/>
      <c r="V64" s="78"/>
      <c r="W64" s="78"/>
      <c r="X64" s="78"/>
      <c r="Y64" s="79"/>
      <c r="Z64" s="94"/>
      <c r="AA64" s="141"/>
      <c r="AB64" s="122"/>
      <c r="AC64" s="53">
        <f t="shared" si="81"/>
        <v>0</v>
      </c>
      <c r="AD64" s="54">
        <f t="shared" si="54"/>
        <v>0</v>
      </c>
      <c r="AE64" s="55">
        <f t="shared" si="55"/>
        <v>0</v>
      </c>
      <c r="AF64" s="55">
        <f t="shared" si="56"/>
        <v>0</v>
      </c>
      <c r="AG64" s="55">
        <f t="shared" si="57"/>
        <v>0</v>
      </c>
      <c r="AH64" s="55">
        <f t="shared" si="58"/>
        <v>0</v>
      </c>
      <c r="AI64" s="55">
        <f t="shared" si="59"/>
        <v>0</v>
      </c>
      <c r="AJ64" s="55">
        <f t="shared" si="60"/>
        <v>0</v>
      </c>
      <c r="AK64" s="55">
        <f t="shared" si="61"/>
        <v>0</v>
      </c>
      <c r="AL64" s="56">
        <f t="shared" si="62"/>
        <v>0</v>
      </c>
      <c r="AN64" s="54">
        <f t="shared" si="82"/>
        <v>0</v>
      </c>
      <c r="AO64" s="54">
        <f t="shared" si="63"/>
        <v>0</v>
      </c>
      <c r="AP64" s="55">
        <f t="shared" si="64"/>
        <v>0</v>
      </c>
      <c r="AQ64" s="55">
        <f t="shared" si="65"/>
        <v>0</v>
      </c>
      <c r="AR64" s="55">
        <f t="shared" si="66"/>
        <v>0</v>
      </c>
      <c r="AS64" s="55">
        <f t="shared" si="67"/>
        <v>0</v>
      </c>
      <c r="AT64" s="55">
        <f t="shared" si="68"/>
        <v>0</v>
      </c>
      <c r="AU64" s="55">
        <f t="shared" si="69"/>
        <v>0</v>
      </c>
      <c r="AV64" s="55">
        <f t="shared" si="70"/>
        <v>0</v>
      </c>
      <c r="AW64" s="56">
        <f t="shared" si="71"/>
        <v>0</v>
      </c>
      <c r="AY64" s="54">
        <f t="shared" si="83"/>
        <v>0</v>
      </c>
      <c r="AZ64" s="54">
        <f t="shared" si="72"/>
        <v>0</v>
      </c>
      <c r="BA64" s="55">
        <f t="shared" si="73"/>
        <v>0</v>
      </c>
      <c r="BB64" s="55">
        <f t="shared" si="74"/>
        <v>0</v>
      </c>
      <c r="BC64" s="55">
        <f t="shared" si="75"/>
        <v>0</v>
      </c>
      <c r="BD64" s="55">
        <f t="shared" si="76"/>
        <v>0</v>
      </c>
      <c r="BE64" s="55">
        <f t="shared" si="77"/>
        <v>0</v>
      </c>
      <c r="BF64" s="55">
        <f t="shared" si="78"/>
        <v>0</v>
      </c>
      <c r="BG64" s="55">
        <f t="shared" si="79"/>
        <v>0</v>
      </c>
      <c r="BH64" s="56">
        <f t="shared" si="80"/>
        <v>0</v>
      </c>
      <c r="BT64" s="59" t="str">
        <f t="shared" si="126"/>
        <v xml:space="preserve"> </v>
      </c>
      <c r="BU64" s="59" t="str">
        <f t="shared" si="127"/>
        <v xml:space="preserve"> </v>
      </c>
      <c r="BV64" s="59" t="str">
        <f t="shared" si="128"/>
        <v xml:space="preserve"> </v>
      </c>
      <c r="BW64" s="59" t="str">
        <f t="shared" si="129"/>
        <v xml:space="preserve"> </v>
      </c>
      <c r="BX64" s="59" t="str">
        <f t="shared" si="130"/>
        <v xml:space="preserve"> </v>
      </c>
      <c r="BY64" s="59" t="str">
        <f t="shared" si="131"/>
        <v xml:space="preserve"> </v>
      </c>
      <c r="BZ64" s="59" t="str">
        <f t="shared" si="132"/>
        <v xml:space="preserve"> </v>
      </c>
      <c r="CA64" s="59" t="str">
        <f t="shared" si="133"/>
        <v xml:space="preserve"> </v>
      </c>
      <c r="CB64" s="59" t="str">
        <f t="shared" si="134"/>
        <v xml:space="preserve"> </v>
      </c>
      <c r="CC64" s="60" t="e">
        <f t="shared" si="135"/>
        <v>#DIV/0!</v>
      </c>
      <c r="CD64" s="61">
        <f t="shared" si="136"/>
        <v>0</v>
      </c>
      <c r="CE64" s="61" t="e">
        <f t="shared" si="53"/>
        <v>#DIV/0!</v>
      </c>
    </row>
    <row r="65" spans="1:87" s="39" customFormat="1" ht="21.75" hidden="1" customHeight="1" x14ac:dyDescent="0.2">
      <c r="A65" s="51" t="s">
        <v>126</v>
      </c>
      <c r="B65" s="94"/>
      <c r="C65" s="129"/>
      <c r="D65" s="129"/>
      <c r="E65" s="129"/>
      <c r="F65" s="143"/>
      <c r="G65" s="156"/>
      <c r="H65" s="163"/>
      <c r="I65" s="111"/>
      <c r="J65" s="111"/>
      <c r="K65" s="111"/>
      <c r="L65" s="111"/>
      <c r="M65" s="111"/>
      <c r="N65" s="111"/>
      <c r="O65" s="138"/>
      <c r="P65" s="146"/>
      <c r="Q65" s="139"/>
      <c r="R65" s="139"/>
      <c r="S65" s="139"/>
      <c r="T65" s="139"/>
      <c r="U65" s="139"/>
      <c r="V65" s="139"/>
      <c r="W65" s="139"/>
      <c r="X65" s="139"/>
      <c r="Y65" s="155"/>
      <c r="Z65" s="94"/>
      <c r="AA65" s="141"/>
      <c r="AB65" s="106"/>
      <c r="AC65" s="53">
        <f t="shared" si="81"/>
        <v>0</v>
      </c>
      <c r="AD65" s="54">
        <f t="shared" si="54"/>
        <v>0</v>
      </c>
      <c r="AE65" s="55">
        <f t="shared" si="55"/>
        <v>0</v>
      </c>
      <c r="AF65" s="55">
        <f t="shared" si="56"/>
        <v>0</v>
      </c>
      <c r="AG65" s="55">
        <f t="shared" si="57"/>
        <v>0</v>
      </c>
      <c r="AH65" s="55">
        <f t="shared" si="58"/>
        <v>0</v>
      </c>
      <c r="AI65" s="55">
        <f t="shared" si="59"/>
        <v>0</v>
      </c>
      <c r="AJ65" s="55">
        <f t="shared" si="60"/>
        <v>0</v>
      </c>
      <c r="AK65" s="55">
        <f t="shared" si="61"/>
        <v>0</v>
      </c>
      <c r="AL65" s="56">
        <f t="shared" si="62"/>
        <v>0</v>
      </c>
      <c r="AN65" s="54">
        <f t="shared" si="82"/>
        <v>0</v>
      </c>
      <c r="AO65" s="54">
        <f t="shared" si="63"/>
        <v>0</v>
      </c>
      <c r="AP65" s="55">
        <f t="shared" si="64"/>
        <v>0</v>
      </c>
      <c r="AQ65" s="55">
        <f t="shared" si="65"/>
        <v>0</v>
      </c>
      <c r="AR65" s="55">
        <f t="shared" si="66"/>
        <v>0</v>
      </c>
      <c r="AS65" s="55">
        <f t="shared" si="67"/>
        <v>0</v>
      </c>
      <c r="AT65" s="55">
        <f t="shared" si="68"/>
        <v>0</v>
      </c>
      <c r="AU65" s="55">
        <f t="shared" si="69"/>
        <v>0</v>
      </c>
      <c r="AV65" s="55">
        <f t="shared" si="70"/>
        <v>0</v>
      </c>
      <c r="AW65" s="56">
        <f t="shared" si="71"/>
        <v>0</v>
      </c>
      <c r="AY65" s="54">
        <f t="shared" si="83"/>
        <v>0</v>
      </c>
      <c r="AZ65" s="54">
        <f t="shared" si="72"/>
        <v>0</v>
      </c>
      <c r="BA65" s="55">
        <f t="shared" si="73"/>
        <v>0</v>
      </c>
      <c r="BB65" s="55">
        <f t="shared" si="74"/>
        <v>0</v>
      </c>
      <c r="BC65" s="55">
        <f t="shared" si="75"/>
        <v>0</v>
      </c>
      <c r="BD65" s="55">
        <f t="shared" si="76"/>
        <v>0</v>
      </c>
      <c r="BE65" s="55">
        <f t="shared" si="77"/>
        <v>0</v>
      </c>
      <c r="BF65" s="55">
        <f t="shared" si="78"/>
        <v>0</v>
      </c>
      <c r="BG65" s="55">
        <f t="shared" si="79"/>
        <v>0</v>
      </c>
      <c r="BH65" s="56">
        <f t="shared" si="80"/>
        <v>0</v>
      </c>
      <c r="BT65" s="59" t="str">
        <f t="shared" ref="BT65:BT66" si="137">IF(P65="S",1," ")</f>
        <v xml:space="preserve"> </v>
      </c>
      <c r="BU65" s="59" t="str">
        <f t="shared" ref="BU65:BU66" si="138">IF(Q65="S",1," ")</f>
        <v xml:space="preserve"> </v>
      </c>
      <c r="BV65" s="59" t="str">
        <f t="shared" ref="BV65:BV66" si="139">IF(R65="S",1," ")</f>
        <v xml:space="preserve"> </v>
      </c>
      <c r="BW65" s="59" t="str">
        <f t="shared" ref="BW65:BW66" si="140">IF(S65="S",1," ")</f>
        <v xml:space="preserve"> </v>
      </c>
      <c r="BX65" s="59" t="str">
        <f t="shared" ref="BX65:BX66" si="141">IF(T65="S",1," ")</f>
        <v xml:space="preserve"> </v>
      </c>
      <c r="BY65" s="59" t="str">
        <f t="shared" ref="BY65:BY66" si="142">IF(U65="S",1," ")</f>
        <v xml:space="preserve"> </v>
      </c>
      <c r="BZ65" s="59" t="str">
        <f t="shared" ref="BZ65:BZ66" si="143">IF(V65="S",1," ")</f>
        <v xml:space="preserve"> </v>
      </c>
      <c r="CA65" s="59" t="str">
        <f t="shared" ref="CA65:CA66" si="144">IF(W65="S",1," ")</f>
        <v xml:space="preserve"> </v>
      </c>
      <c r="CB65" s="59" t="str">
        <f t="shared" ref="CB65:CB66" si="145">IF(X65="S",1," ")</f>
        <v xml:space="preserve"> </v>
      </c>
      <c r="CC65" s="60" t="e">
        <f t="shared" ref="CC65:CC66" si="146">AA65/Z65</f>
        <v>#DIV/0!</v>
      </c>
      <c r="CD65" s="61">
        <f t="shared" ref="CD65:CD66" si="147">(SUM(BT65:CB65))/10</f>
        <v>0</v>
      </c>
      <c r="CE65" s="61" t="e">
        <f t="shared" ref="CE65:CE66" si="148">(IF((AA65/Z65)&lt;1.00001,(AA65/Z65)," "))/10</f>
        <v>#DIV/0!</v>
      </c>
    </row>
    <row r="66" spans="1:87" s="39" customFormat="1" ht="21.75" hidden="1" customHeight="1" x14ac:dyDescent="0.2">
      <c r="A66" s="63" t="s">
        <v>123</v>
      </c>
      <c r="B66" s="94"/>
      <c r="C66" s="107"/>
      <c r="D66" s="107"/>
      <c r="E66" s="107"/>
      <c r="F66" s="108"/>
      <c r="G66" s="117"/>
      <c r="H66" s="162"/>
      <c r="I66" s="111"/>
      <c r="J66" s="111"/>
      <c r="K66" s="111"/>
      <c r="L66" s="111"/>
      <c r="M66" s="111"/>
      <c r="N66" s="111"/>
      <c r="O66" s="112"/>
      <c r="P66" s="140"/>
      <c r="Q66" s="78"/>
      <c r="R66" s="78"/>
      <c r="S66" s="78"/>
      <c r="T66" s="78"/>
      <c r="U66" s="78"/>
      <c r="V66" s="78"/>
      <c r="W66" s="78"/>
      <c r="X66" s="78"/>
      <c r="Y66" s="79"/>
      <c r="Z66" s="94"/>
      <c r="AA66" s="141"/>
      <c r="AB66" s="106"/>
      <c r="AC66" s="53">
        <f t="shared" si="81"/>
        <v>0</v>
      </c>
      <c r="AD66" s="54">
        <f t="shared" si="54"/>
        <v>0</v>
      </c>
      <c r="AE66" s="55">
        <f t="shared" si="55"/>
        <v>0</v>
      </c>
      <c r="AF66" s="55">
        <f t="shared" si="56"/>
        <v>0</v>
      </c>
      <c r="AG66" s="55">
        <f t="shared" si="57"/>
        <v>0</v>
      </c>
      <c r="AH66" s="55">
        <f t="shared" si="58"/>
        <v>0</v>
      </c>
      <c r="AI66" s="55">
        <f t="shared" si="59"/>
        <v>0</v>
      </c>
      <c r="AJ66" s="55">
        <f t="shared" si="60"/>
        <v>0</v>
      </c>
      <c r="AK66" s="55">
        <f t="shared" si="61"/>
        <v>0</v>
      </c>
      <c r="AL66" s="56">
        <f t="shared" si="62"/>
        <v>0</v>
      </c>
      <c r="AN66" s="54">
        <f t="shared" si="82"/>
        <v>0</v>
      </c>
      <c r="AO66" s="54">
        <f t="shared" si="63"/>
        <v>0</v>
      </c>
      <c r="AP66" s="55">
        <f t="shared" si="64"/>
        <v>0</v>
      </c>
      <c r="AQ66" s="55">
        <f t="shared" si="65"/>
        <v>0</v>
      </c>
      <c r="AR66" s="55">
        <f t="shared" si="66"/>
        <v>0</v>
      </c>
      <c r="AS66" s="55">
        <f t="shared" si="67"/>
        <v>0</v>
      </c>
      <c r="AT66" s="55">
        <f t="shared" si="68"/>
        <v>0</v>
      </c>
      <c r="AU66" s="55">
        <f t="shared" si="69"/>
        <v>0</v>
      </c>
      <c r="AV66" s="55">
        <f t="shared" si="70"/>
        <v>0</v>
      </c>
      <c r="AW66" s="56">
        <f t="shared" si="71"/>
        <v>0</v>
      </c>
      <c r="AY66" s="54">
        <f t="shared" si="83"/>
        <v>0</v>
      </c>
      <c r="AZ66" s="54">
        <f t="shared" si="72"/>
        <v>0</v>
      </c>
      <c r="BA66" s="55">
        <f t="shared" si="73"/>
        <v>0</v>
      </c>
      <c r="BB66" s="55">
        <f t="shared" si="74"/>
        <v>0</v>
      </c>
      <c r="BC66" s="55">
        <f t="shared" si="75"/>
        <v>0</v>
      </c>
      <c r="BD66" s="55">
        <f t="shared" si="76"/>
        <v>0</v>
      </c>
      <c r="BE66" s="55">
        <f t="shared" si="77"/>
        <v>0</v>
      </c>
      <c r="BF66" s="55">
        <f t="shared" si="78"/>
        <v>0</v>
      </c>
      <c r="BG66" s="55">
        <f t="shared" si="79"/>
        <v>0</v>
      </c>
      <c r="BH66" s="56">
        <f t="shared" si="80"/>
        <v>0</v>
      </c>
      <c r="BT66" s="59" t="str">
        <f t="shared" si="137"/>
        <v xml:space="preserve"> </v>
      </c>
      <c r="BU66" s="59" t="str">
        <f t="shared" si="138"/>
        <v xml:space="preserve"> </v>
      </c>
      <c r="BV66" s="59" t="str">
        <f t="shared" si="139"/>
        <v xml:space="preserve"> </v>
      </c>
      <c r="BW66" s="59" t="str">
        <f t="shared" si="140"/>
        <v xml:space="preserve"> </v>
      </c>
      <c r="BX66" s="59" t="str">
        <f t="shared" si="141"/>
        <v xml:space="preserve"> </v>
      </c>
      <c r="BY66" s="59" t="str">
        <f t="shared" si="142"/>
        <v xml:space="preserve"> </v>
      </c>
      <c r="BZ66" s="59" t="str">
        <f t="shared" si="143"/>
        <v xml:space="preserve"> </v>
      </c>
      <c r="CA66" s="59" t="str">
        <f t="shared" si="144"/>
        <v xml:space="preserve"> </v>
      </c>
      <c r="CB66" s="59" t="str">
        <f t="shared" si="145"/>
        <v xml:space="preserve"> </v>
      </c>
      <c r="CC66" s="60" t="e">
        <f t="shared" si="146"/>
        <v>#DIV/0!</v>
      </c>
      <c r="CD66" s="61">
        <f t="shared" si="147"/>
        <v>0</v>
      </c>
      <c r="CE66" s="61" t="e">
        <f t="shared" si="148"/>
        <v>#DIV/0!</v>
      </c>
    </row>
    <row r="67" spans="1:87" s="39" customFormat="1" ht="21.75" hidden="1" customHeight="1" x14ac:dyDescent="0.2">
      <c r="A67" s="51" t="s">
        <v>124</v>
      </c>
      <c r="B67" s="94"/>
      <c r="C67" s="136"/>
      <c r="D67" s="136"/>
      <c r="E67" s="107"/>
      <c r="F67" s="108"/>
      <c r="G67" s="117"/>
      <c r="H67" s="118"/>
      <c r="I67" s="111"/>
      <c r="J67" s="111"/>
      <c r="K67" s="111"/>
      <c r="L67" s="111"/>
      <c r="M67" s="111"/>
      <c r="N67" s="111"/>
      <c r="O67" s="112"/>
      <c r="P67" s="140"/>
      <c r="Q67" s="78"/>
      <c r="R67" s="78"/>
      <c r="S67" s="78"/>
      <c r="T67" s="78"/>
      <c r="U67" s="78"/>
      <c r="V67" s="78"/>
      <c r="W67" s="78"/>
      <c r="X67" s="78"/>
      <c r="Y67" s="79"/>
      <c r="Z67" s="94"/>
      <c r="AA67" s="141"/>
      <c r="AB67" s="106"/>
      <c r="AC67" s="53">
        <f t="shared" ref="AC67" si="149">IF(P67="S",1,0)</f>
        <v>0</v>
      </c>
      <c r="AD67" s="54">
        <f t="shared" ref="AD67" si="150">IF(Q67="S",1,0)</f>
        <v>0</v>
      </c>
      <c r="AE67" s="55">
        <f t="shared" ref="AE67" si="151">IF(R67="S",1,0)</f>
        <v>0</v>
      </c>
      <c r="AF67" s="55">
        <f t="shared" ref="AF67" si="152">IF(S67="S",1,0)</f>
        <v>0</v>
      </c>
      <c r="AG67" s="55">
        <f t="shared" ref="AG67" si="153">IF(T67="S",1,0)</f>
        <v>0</v>
      </c>
      <c r="AH67" s="55">
        <f t="shared" ref="AH67" si="154">IF(U67="S",1,0)</f>
        <v>0</v>
      </c>
      <c r="AI67" s="55">
        <f t="shared" ref="AI67" si="155">IF(V67="S",1,0)</f>
        <v>0</v>
      </c>
      <c r="AJ67" s="55">
        <f t="shared" ref="AJ67" si="156">IF(W67="S",1,0)</f>
        <v>0</v>
      </c>
      <c r="AK67" s="55">
        <f t="shared" ref="AK67" si="157">IF(X67="S",1,0)</f>
        <v>0</v>
      </c>
      <c r="AL67" s="56">
        <f t="shared" ref="AL67" si="158">IF(Y67="S",1,0)</f>
        <v>0</v>
      </c>
      <c r="AN67" s="54">
        <f t="shared" ref="AN67" si="159">IF(P67="C",1,0)</f>
        <v>0</v>
      </c>
      <c r="AO67" s="54">
        <f t="shared" ref="AO67" si="160">IF(Q67="C",1,0)</f>
        <v>0</v>
      </c>
      <c r="AP67" s="55">
        <f t="shared" ref="AP67" si="161">IF(R67="C",1,0)</f>
        <v>0</v>
      </c>
      <c r="AQ67" s="55">
        <f t="shared" ref="AQ67" si="162">IF(S67="C",1,0)</f>
        <v>0</v>
      </c>
      <c r="AR67" s="55">
        <f t="shared" ref="AR67" si="163">IF(T67="C",1,0)</f>
        <v>0</v>
      </c>
      <c r="AS67" s="55">
        <f t="shared" ref="AS67" si="164">IF(U67="C",1,0)</f>
        <v>0</v>
      </c>
      <c r="AT67" s="55">
        <f t="shared" ref="AT67" si="165">IF(V67="C",1,0)</f>
        <v>0</v>
      </c>
      <c r="AU67" s="55">
        <f t="shared" ref="AU67" si="166">IF(W67="C",1,0)</f>
        <v>0</v>
      </c>
      <c r="AV67" s="55">
        <f t="shared" ref="AV67" si="167">IF(X67="C",1,0)</f>
        <v>0</v>
      </c>
      <c r="AW67" s="56">
        <f t="shared" ref="AW67" si="168">IF(Y67="C",1,0)</f>
        <v>0</v>
      </c>
      <c r="AY67" s="54">
        <f t="shared" ref="AY67" si="169">IF(P67="I",1,0)</f>
        <v>0</v>
      </c>
      <c r="AZ67" s="54">
        <f t="shared" ref="AZ67" si="170">IF(Q67="I",1,0)</f>
        <v>0</v>
      </c>
      <c r="BA67" s="55">
        <f t="shared" ref="BA67" si="171">IF(R67="I",1,0)</f>
        <v>0</v>
      </c>
      <c r="BB67" s="55">
        <f t="shared" ref="BB67" si="172">IF(S67="I",1,0)</f>
        <v>0</v>
      </c>
      <c r="BC67" s="55">
        <f t="shared" ref="BC67" si="173">IF(T67="I",1,0)</f>
        <v>0</v>
      </c>
      <c r="BD67" s="55">
        <f t="shared" ref="BD67" si="174">IF(U67="I",1,0)</f>
        <v>0</v>
      </c>
      <c r="BE67" s="55">
        <f t="shared" ref="BE67" si="175">IF(V67="I",1,0)</f>
        <v>0</v>
      </c>
      <c r="BF67" s="55">
        <f t="shared" ref="BF67" si="176">IF(W67="I",1,0)</f>
        <v>0</v>
      </c>
      <c r="BG67" s="55">
        <f t="shared" ref="BG67" si="177">IF(X67="I",1,0)</f>
        <v>0</v>
      </c>
      <c r="BH67" s="56">
        <f t="shared" ref="BH67" si="178">IF(Y67="I",1,0)</f>
        <v>0</v>
      </c>
      <c r="BT67" s="59" t="str">
        <f t="shared" ref="BT67" si="179">IF(P67="S",1," ")</f>
        <v xml:space="preserve"> </v>
      </c>
      <c r="BU67" s="59" t="str">
        <f t="shared" ref="BU67" si="180">IF(Q67="S",1," ")</f>
        <v xml:space="preserve"> </v>
      </c>
      <c r="BV67" s="59" t="str">
        <f t="shared" ref="BV67" si="181">IF(R67="S",1," ")</f>
        <v xml:space="preserve"> </v>
      </c>
      <c r="BW67" s="59" t="str">
        <f t="shared" ref="BW67" si="182">IF(S67="S",1," ")</f>
        <v xml:space="preserve"> </v>
      </c>
      <c r="BX67" s="59" t="str">
        <f t="shared" ref="BX67" si="183">IF(T67="S",1," ")</f>
        <v xml:space="preserve"> </v>
      </c>
      <c r="BY67" s="59" t="str">
        <f t="shared" ref="BY67" si="184">IF(U67="S",1," ")</f>
        <v xml:space="preserve"> </v>
      </c>
      <c r="BZ67" s="59" t="str">
        <f t="shared" ref="BZ67" si="185">IF(V67="S",1," ")</f>
        <v xml:space="preserve"> </v>
      </c>
      <c r="CA67" s="59" t="str">
        <f t="shared" ref="CA67" si="186">IF(W67="S",1," ")</f>
        <v xml:space="preserve"> </v>
      </c>
      <c r="CB67" s="59" t="str">
        <f t="shared" ref="CB67" si="187">IF(X67="S",1," ")</f>
        <v xml:space="preserve"> </v>
      </c>
      <c r="CC67" s="60" t="e">
        <f t="shared" ref="CC67" si="188">AA67/Z67</f>
        <v>#DIV/0!</v>
      </c>
      <c r="CD67" s="61">
        <f t="shared" ref="CD67" si="189">(SUM(BT67:CB67))/10</f>
        <v>0</v>
      </c>
      <c r="CE67" s="61" t="e">
        <f t="shared" ref="CE67" si="190">(IF((AA67/Z67)&lt;1.00001,(AA67/Z67)," "))/10</f>
        <v>#DIV/0!</v>
      </c>
    </row>
    <row r="68" spans="1:87" s="39" customFormat="1" ht="21.75" hidden="1" customHeight="1" x14ac:dyDescent="0.2">
      <c r="A68" s="51" t="s">
        <v>125</v>
      </c>
      <c r="B68" s="191"/>
      <c r="C68" s="154"/>
      <c r="D68" s="129"/>
      <c r="E68" s="129"/>
      <c r="F68" s="129"/>
      <c r="G68" s="150"/>
      <c r="H68" s="163"/>
      <c r="I68" s="137"/>
      <c r="J68" s="137"/>
      <c r="K68" s="137"/>
      <c r="L68" s="137"/>
      <c r="M68" s="137"/>
      <c r="N68" s="137"/>
      <c r="O68" s="138"/>
      <c r="P68" s="146"/>
      <c r="Q68" s="139"/>
      <c r="R68" s="192"/>
      <c r="S68" s="139"/>
      <c r="T68" s="139"/>
      <c r="U68" s="139"/>
      <c r="V68" s="139"/>
      <c r="W68" s="139"/>
      <c r="X68" s="139"/>
      <c r="Y68" s="193"/>
      <c r="Z68" s="94"/>
      <c r="AA68" s="141"/>
      <c r="AB68" s="122"/>
      <c r="AC68" s="53">
        <f t="shared" ref="AC68:AC71" si="191">IF(P68="S",1,0)</f>
        <v>0</v>
      </c>
      <c r="AD68" s="54">
        <f t="shared" ref="AD68:AD71" si="192">IF(Q68="S",1,0)</f>
        <v>0</v>
      </c>
      <c r="AE68" s="55">
        <f t="shared" ref="AE68:AE71" si="193">IF(R68="S",1,0)</f>
        <v>0</v>
      </c>
      <c r="AF68" s="55">
        <f t="shared" ref="AF68:AF71" si="194">IF(S68="S",1,0)</f>
        <v>0</v>
      </c>
      <c r="AG68" s="55">
        <f t="shared" ref="AG68:AG71" si="195">IF(T68="S",1,0)</f>
        <v>0</v>
      </c>
      <c r="AH68" s="55">
        <f t="shared" ref="AH68:AH71" si="196">IF(U68="S",1,0)</f>
        <v>0</v>
      </c>
      <c r="AI68" s="55">
        <f t="shared" ref="AI68:AI71" si="197">IF(V68="S",1,0)</f>
        <v>0</v>
      </c>
      <c r="AJ68" s="55">
        <f t="shared" ref="AJ68:AJ71" si="198">IF(W68="S",1,0)</f>
        <v>0</v>
      </c>
      <c r="AK68" s="55">
        <f t="shared" ref="AK68:AK71" si="199">IF(X68="S",1,0)</f>
        <v>0</v>
      </c>
      <c r="AL68" s="56">
        <f t="shared" ref="AL68:AL71" si="200">IF(Y68="S",1,0)</f>
        <v>0</v>
      </c>
      <c r="AN68" s="54">
        <f t="shared" ref="AN68:AN71" si="201">IF(P68="C",1,0)</f>
        <v>0</v>
      </c>
      <c r="AO68" s="54">
        <f t="shared" ref="AO68:AO71" si="202">IF(Q68="C",1,0)</f>
        <v>0</v>
      </c>
      <c r="AP68" s="55">
        <f t="shared" ref="AP68:AP71" si="203">IF(R68="C",1,0)</f>
        <v>0</v>
      </c>
      <c r="AQ68" s="55">
        <f t="shared" ref="AQ68:AQ71" si="204">IF(S68="C",1,0)</f>
        <v>0</v>
      </c>
      <c r="AR68" s="55">
        <f t="shared" ref="AR68:AR71" si="205">IF(T68="C",1,0)</f>
        <v>0</v>
      </c>
      <c r="AS68" s="55">
        <f t="shared" ref="AS68:AS71" si="206">IF(U68="C",1,0)</f>
        <v>0</v>
      </c>
      <c r="AT68" s="55">
        <f t="shared" ref="AT68:AT71" si="207">IF(V68="C",1,0)</f>
        <v>0</v>
      </c>
      <c r="AU68" s="55">
        <f t="shared" ref="AU68:AU71" si="208">IF(W68="C",1,0)</f>
        <v>0</v>
      </c>
      <c r="AV68" s="55">
        <f t="shared" ref="AV68:AV71" si="209">IF(X68="C",1,0)</f>
        <v>0</v>
      </c>
      <c r="AW68" s="56">
        <f t="shared" ref="AW68:AW71" si="210">IF(Y68="C",1,0)</f>
        <v>0</v>
      </c>
      <c r="AY68" s="54">
        <f t="shared" ref="AY68:AY71" si="211">IF(P68="I",1,0)</f>
        <v>0</v>
      </c>
      <c r="AZ68" s="54">
        <f t="shared" ref="AZ68:AZ71" si="212">IF(Q68="I",1,0)</f>
        <v>0</v>
      </c>
      <c r="BA68" s="55">
        <f t="shared" ref="BA68:BA71" si="213">IF(R68="I",1,0)</f>
        <v>0</v>
      </c>
      <c r="BB68" s="55">
        <f t="shared" ref="BB68:BB71" si="214">IF(S68="I",1,0)</f>
        <v>0</v>
      </c>
      <c r="BC68" s="55">
        <f t="shared" ref="BC68:BC71" si="215">IF(T68="I",1,0)</f>
        <v>0</v>
      </c>
      <c r="BD68" s="55">
        <f t="shared" ref="BD68:BD71" si="216">IF(U68="I",1,0)</f>
        <v>0</v>
      </c>
      <c r="BE68" s="55">
        <f t="shared" ref="BE68:BE71" si="217">IF(V68="I",1,0)</f>
        <v>0</v>
      </c>
      <c r="BF68" s="55">
        <f t="shared" ref="BF68:BF71" si="218">IF(W68="I",1,0)</f>
        <v>0</v>
      </c>
      <c r="BG68" s="55">
        <f t="shared" ref="BG68:BG71" si="219">IF(X68="I",1,0)</f>
        <v>0</v>
      </c>
      <c r="BH68" s="56">
        <f t="shared" ref="BH68:BH71" si="220">IF(Y68="I",1,0)</f>
        <v>0</v>
      </c>
      <c r="BT68" s="59" t="str">
        <f t="shared" ref="BT68:BT71" si="221">IF(P68="S",1," ")</f>
        <v xml:space="preserve"> </v>
      </c>
      <c r="BU68" s="59" t="str">
        <f t="shared" ref="BU68:BU71" si="222">IF(Q68="S",1," ")</f>
        <v xml:space="preserve"> </v>
      </c>
      <c r="BV68" s="59" t="str">
        <f t="shared" ref="BV68:BV71" si="223">IF(R68="S",1," ")</f>
        <v xml:space="preserve"> </v>
      </c>
      <c r="BW68" s="59" t="str">
        <f t="shared" ref="BW68:BW71" si="224">IF(S68="S",1," ")</f>
        <v xml:space="preserve"> </v>
      </c>
      <c r="BX68" s="59" t="str">
        <f t="shared" ref="BX68:BX71" si="225">IF(T68="S",1," ")</f>
        <v xml:space="preserve"> </v>
      </c>
      <c r="BY68" s="59" t="str">
        <f t="shared" ref="BY68:BY71" si="226">IF(U68="S",1," ")</f>
        <v xml:space="preserve"> </v>
      </c>
      <c r="BZ68" s="59" t="str">
        <f t="shared" ref="BZ68:BZ71" si="227">IF(V68="S",1," ")</f>
        <v xml:space="preserve"> </v>
      </c>
      <c r="CA68" s="59" t="str">
        <f t="shared" ref="CA68:CA71" si="228">IF(W68="S",1," ")</f>
        <v xml:space="preserve"> </v>
      </c>
      <c r="CB68" s="59" t="str">
        <f t="shared" ref="CB68:CB71" si="229">IF(X68="S",1," ")</f>
        <v xml:space="preserve"> </v>
      </c>
      <c r="CC68" s="60" t="e">
        <f t="shared" ref="CC68:CC71" si="230">AA68/Z68</f>
        <v>#DIV/0!</v>
      </c>
      <c r="CD68" s="61">
        <f t="shared" ref="CD68:CD71" si="231">(SUM(BT68:CB68))/10</f>
        <v>0</v>
      </c>
      <c r="CE68" s="61" t="e">
        <f t="shared" ref="CE68:CE71" si="232">(IF((AA68/Z68)&lt;1.00001,(AA68/Z68)," "))/10</f>
        <v>#DIV/0!</v>
      </c>
    </row>
    <row r="69" spans="1:87" s="39" customFormat="1" ht="21.75" hidden="1" customHeight="1" x14ac:dyDescent="0.2">
      <c r="A69" s="51" t="s">
        <v>125</v>
      </c>
      <c r="B69" s="191"/>
      <c r="C69" s="194"/>
      <c r="D69" s="195"/>
      <c r="E69" s="129"/>
      <c r="F69" s="143"/>
      <c r="G69" s="196"/>
      <c r="H69" s="163"/>
      <c r="I69" s="137"/>
      <c r="J69" s="137"/>
      <c r="K69" s="137"/>
      <c r="L69" s="137"/>
      <c r="M69" s="137"/>
      <c r="N69" s="137"/>
      <c r="O69" s="197"/>
      <c r="P69" s="198"/>
      <c r="Q69" s="199"/>
      <c r="R69" s="200"/>
      <c r="S69" s="200"/>
      <c r="T69" s="200"/>
      <c r="U69" s="200"/>
      <c r="V69" s="200"/>
      <c r="W69" s="200"/>
      <c r="X69" s="200"/>
      <c r="Y69" s="201"/>
      <c r="Z69" s="166"/>
      <c r="AA69" s="141"/>
      <c r="AB69" s="122"/>
      <c r="AC69" s="53">
        <f t="shared" si="191"/>
        <v>0</v>
      </c>
      <c r="AD69" s="54">
        <f t="shared" si="192"/>
        <v>0</v>
      </c>
      <c r="AE69" s="55">
        <f t="shared" si="193"/>
        <v>0</v>
      </c>
      <c r="AF69" s="55">
        <f t="shared" si="194"/>
        <v>0</v>
      </c>
      <c r="AG69" s="55">
        <f t="shared" si="195"/>
        <v>0</v>
      </c>
      <c r="AH69" s="55">
        <f t="shared" si="196"/>
        <v>0</v>
      </c>
      <c r="AI69" s="55">
        <f t="shared" si="197"/>
        <v>0</v>
      </c>
      <c r="AJ69" s="55">
        <f t="shared" si="198"/>
        <v>0</v>
      </c>
      <c r="AK69" s="55">
        <f t="shared" si="199"/>
        <v>0</v>
      </c>
      <c r="AL69" s="56">
        <f t="shared" si="200"/>
        <v>0</v>
      </c>
      <c r="AN69" s="54">
        <f t="shared" si="201"/>
        <v>0</v>
      </c>
      <c r="AO69" s="54">
        <f t="shared" si="202"/>
        <v>0</v>
      </c>
      <c r="AP69" s="55">
        <f t="shared" si="203"/>
        <v>0</v>
      </c>
      <c r="AQ69" s="55">
        <f t="shared" si="204"/>
        <v>0</v>
      </c>
      <c r="AR69" s="55">
        <f t="shared" si="205"/>
        <v>0</v>
      </c>
      <c r="AS69" s="55">
        <f t="shared" si="206"/>
        <v>0</v>
      </c>
      <c r="AT69" s="55">
        <f t="shared" si="207"/>
        <v>0</v>
      </c>
      <c r="AU69" s="55">
        <f t="shared" si="208"/>
        <v>0</v>
      </c>
      <c r="AV69" s="55">
        <f t="shared" si="209"/>
        <v>0</v>
      </c>
      <c r="AW69" s="56">
        <f t="shared" si="210"/>
        <v>0</v>
      </c>
      <c r="AY69" s="54">
        <f t="shared" si="211"/>
        <v>0</v>
      </c>
      <c r="AZ69" s="54">
        <f t="shared" si="212"/>
        <v>0</v>
      </c>
      <c r="BA69" s="55">
        <f t="shared" si="213"/>
        <v>0</v>
      </c>
      <c r="BB69" s="55">
        <f t="shared" si="214"/>
        <v>0</v>
      </c>
      <c r="BC69" s="55">
        <f t="shared" si="215"/>
        <v>0</v>
      </c>
      <c r="BD69" s="55">
        <f t="shared" si="216"/>
        <v>0</v>
      </c>
      <c r="BE69" s="55">
        <f t="shared" si="217"/>
        <v>0</v>
      </c>
      <c r="BF69" s="55">
        <f t="shared" si="218"/>
        <v>0</v>
      </c>
      <c r="BG69" s="55">
        <f t="shared" si="219"/>
        <v>0</v>
      </c>
      <c r="BH69" s="56">
        <f t="shared" si="220"/>
        <v>0</v>
      </c>
      <c r="BT69" s="59" t="str">
        <f t="shared" si="221"/>
        <v xml:space="preserve"> </v>
      </c>
      <c r="BU69" s="59" t="str">
        <f t="shared" si="222"/>
        <v xml:space="preserve"> </v>
      </c>
      <c r="BV69" s="59" t="str">
        <f t="shared" si="223"/>
        <v xml:space="preserve"> </v>
      </c>
      <c r="BW69" s="59" t="str">
        <f t="shared" si="224"/>
        <v xml:space="preserve"> </v>
      </c>
      <c r="BX69" s="59" t="str">
        <f t="shared" si="225"/>
        <v xml:space="preserve"> </v>
      </c>
      <c r="BY69" s="59" t="str">
        <f t="shared" si="226"/>
        <v xml:space="preserve"> </v>
      </c>
      <c r="BZ69" s="59" t="str">
        <f t="shared" si="227"/>
        <v xml:space="preserve"> </v>
      </c>
      <c r="CA69" s="59" t="str">
        <f t="shared" si="228"/>
        <v xml:space="preserve"> </v>
      </c>
      <c r="CB69" s="59" t="str">
        <f t="shared" si="229"/>
        <v xml:space="preserve"> </v>
      </c>
      <c r="CC69" s="60" t="e">
        <f t="shared" si="230"/>
        <v>#DIV/0!</v>
      </c>
      <c r="CD69" s="61">
        <f t="shared" si="231"/>
        <v>0</v>
      </c>
      <c r="CE69" s="61" t="e">
        <f t="shared" si="232"/>
        <v>#DIV/0!</v>
      </c>
    </row>
    <row r="70" spans="1:87" ht="22.5" hidden="1" customHeight="1" x14ac:dyDescent="0.2">
      <c r="A70" s="51" t="s">
        <v>125</v>
      </c>
      <c r="B70" s="166"/>
      <c r="C70" s="167"/>
      <c r="D70" s="167"/>
      <c r="E70" s="167"/>
      <c r="F70" s="120"/>
      <c r="G70" s="168"/>
      <c r="H70" s="169"/>
      <c r="I70" s="170"/>
      <c r="J70" s="170"/>
      <c r="K70" s="170"/>
      <c r="L70" s="170"/>
      <c r="M70" s="170"/>
      <c r="N70" s="170"/>
      <c r="O70" s="164"/>
      <c r="P70" s="165"/>
      <c r="Q70" s="171"/>
      <c r="R70" s="171"/>
      <c r="S70" s="171"/>
      <c r="T70" s="171"/>
      <c r="U70" s="171"/>
      <c r="V70" s="171"/>
      <c r="W70" s="171"/>
      <c r="X70" s="171"/>
      <c r="Y70" s="172"/>
      <c r="Z70" s="166"/>
      <c r="AA70" s="173"/>
      <c r="AB70" s="106"/>
      <c r="AC70" s="53">
        <f t="shared" si="191"/>
        <v>0</v>
      </c>
      <c r="AD70" s="54">
        <f t="shared" si="192"/>
        <v>0</v>
      </c>
      <c r="AE70" s="55">
        <f t="shared" si="193"/>
        <v>0</v>
      </c>
      <c r="AF70" s="55">
        <f t="shared" si="194"/>
        <v>0</v>
      </c>
      <c r="AG70" s="55">
        <f t="shared" si="195"/>
        <v>0</v>
      </c>
      <c r="AH70" s="55">
        <f t="shared" si="196"/>
        <v>0</v>
      </c>
      <c r="AI70" s="55">
        <f t="shared" si="197"/>
        <v>0</v>
      </c>
      <c r="AJ70" s="55">
        <f t="shared" si="198"/>
        <v>0</v>
      </c>
      <c r="AK70" s="55">
        <f t="shared" si="199"/>
        <v>0</v>
      </c>
      <c r="AL70" s="56">
        <f t="shared" si="200"/>
        <v>0</v>
      </c>
      <c r="AM70" s="39"/>
      <c r="AN70" s="54">
        <f t="shared" si="201"/>
        <v>0</v>
      </c>
      <c r="AO70" s="54">
        <f t="shared" si="202"/>
        <v>0</v>
      </c>
      <c r="AP70" s="55">
        <f t="shared" si="203"/>
        <v>0</v>
      </c>
      <c r="AQ70" s="55">
        <f t="shared" si="204"/>
        <v>0</v>
      </c>
      <c r="AR70" s="55">
        <f t="shared" si="205"/>
        <v>0</v>
      </c>
      <c r="AS70" s="55">
        <f t="shared" si="206"/>
        <v>0</v>
      </c>
      <c r="AT70" s="55">
        <f t="shared" si="207"/>
        <v>0</v>
      </c>
      <c r="AU70" s="55">
        <f t="shared" si="208"/>
        <v>0</v>
      </c>
      <c r="AV70" s="55">
        <f t="shared" si="209"/>
        <v>0</v>
      </c>
      <c r="AW70" s="56">
        <f t="shared" si="210"/>
        <v>0</v>
      </c>
      <c r="AX70" s="39"/>
      <c r="AY70" s="54">
        <f t="shared" si="211"/>
        <v>0</v>
      </c>
      <c r="AZ70" s="54">
        <f t="shared" si="212"/>
        <v>0</v>
      </c>
      <c r="BA70" s="55">
        <f t="shared" si="213"/>
        <v>0</v>
      </c>
      <c r="BB70" s="55">
        <f t="shared" si="214"/>
        <v>0</v>
      </c>
      <c r="BC70" s="55">
        <f t="shared" si="215"/>
        <v>0</v>
      </c>
      <c r="BD70" s="55">
        <f t="shared" si="216"/>
        <v>0</v>
      </c>
      <c r="BE70" s="55">
        <f t="shared" si="217"/>
        <v>0</v>
      </c>
      <c r="BF70" s="55">
        <f t="shared" si="218"/>
        <v>0</v>
      </c>
      <c r="BG70" s="55">
        <f t="shared" si="219"/>
        <v>0</v>
      </c>
      <c r="BH70" s="56">
        <f t="shared" si="220"/>
        <v>0</v>
      </c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59" t="str">
        <f t="shared" si="221"/>
        <v xml:space="preserve"> </v>
      </c>
      <c r="BU70" s="59" t="str">
        <f t="shared" si="222"/>
        <v xml:space="preserve"> </v>
      </c>
      <c r="BV70" s="59" t="str">
        <f t="shared" si="223"/>
        <v xml:space="preserve"> </v>
      </c>
      <c r="BW70" s="59" t="str">
        <f t="shared" si="224"/>
        <v xml:space="preserve"> </v>
      </c>
      <c r="BX70" s="59" t="str">
        <f t="shared" si="225"/>
        <v xml:space="preserve"> </v>
      </c>
      <c r="BY70" s="59" t="str">
        <f t="shared" si="226"/>
        <v xml:space="preserve"> </v>
      </c>
      <c r="BZ70" s="59" t="str">
        <f t="shared" si="227"/>
        <v xml:space="preserve"> </v>
      </c>
      <c r="CA70" s="59" t="str">
        <f t="shared" si="228"/>
        <v xml:space="preserve"> </v>
      </c>
      <c r="CB70" s="59" t="str">
        <f t="shared" si="229"/>
        <v xml:space="preserve"> </v>
      </c>
      <c r="CC70" s="60" t="e">
        <f t="shared" si="230"/>
        <v>#DIV/0!</v>
      </c>
      <c r="CD70" s="61">
        <f t="shared" si="231"/>
        <v>0</v>
      </c>
      <c r="CE70" s="61" t="e">
        <f t="shared" si="232"/>
        <v>#DIV/0!</v>
      </c>
      <c r="CF70" s="39"/>
      <c r="CG70" s="39"/>
      <c r="CH70" s="39"/>
      <c r="CI70" s="39"/>
    </row>
    <row r="71" spans="1:87" ht="22.5" hidden="1" customHeight="1" thickBot="1" x14ac:dyDescent="0.25">
      <c r="B71" s="174"/>
      <c r="C71" s="175"/>
      <c r="D71" s="175"/>
      <c r="E71" s="107" t="s">
        <v>217</v>
      </c>
      <c r="F71" s="107"/>
      <c r="G71" s="109"/>
      <c r="H71" s="118" t="s">
        <v>218</v>
      </c>
      <c r="I71" s="174"/>
      <c r="J71" s="174"/>
      <c r="K71" s="174"/>
      <c r="L71" s="174"/>
      <c r="M71" s="174"/>
      <c r="N71" s="174"/>
      <c r="O71" s="174"/>
      <c r="P71" s="4"/>
      <c r="Q71" s="4"/>
      <c r="R71" s="4"/>
      <c r="S71" s="4"/>
      <c r="T71" s="4"/>
      <c r="U71" s="4"/>
      <c r="V71" s="4"/>
      <c r="W71" s="4"/>
      <c r="X71" s="4"/>
      <c r="Y71" s="4"/>
      <c r="Z71" s="174"/>
      <c r="AA71" s="174"/>
      <c r="AB71" s="176"/>
      <c r="AC71" s="53">
        <f t="shared" si="191"/>
        <v>0</v>
      </c>
      <c r="AD71" s="54">
        <f t="shared" si="192"/>
        <v>0</v>
      </c>
      <c r="AE71" s="55">
        <f t="shared" si="193"/>
        <v>0</v>
      </c>
      <c r="AF71" s="55">
        <f t="shared" si="194"/>
        <v>0</v>
      </c>
      <c r="AG71" s="55">
        <f t="shared" si="195"/>
        <v>0</v>
      </c>
      <c r="AH71" s="55">
        <f t="shared" si="196"/>
        <v>0</v>
      </c>
      <c r="AI71" s="55">
        <f t="shared" si="197"/>
        <v>0</v>
      </c>
      <c r="AJ71" s="55">
        <f t="shared" si="198"/>
        <v>0</v>
      </c>
      <c r="AK71" s="55">
        <f t="shared" si="199"/>
        <v>0</v>
      </c>
      <c r="AL71" s="56">
        <f t="shared" si="200"/>
        <v>0</v>
      </c>
      <c r="AM71" s="39"/>
      <c r="AN71" s="54">
        <f t="shared" si="201"/>
        <v>0</v>
      </c>
      <c r="AO71" s="54">
        <f t="shared" si="202"/>
        <v>0</v>
      </c>
      <c r="AP71" s="55">
        <f t="shared" si="203"/>
        <v>0</v>
      </c>
      <c r="AQ71" s="55">
        <f t="shared" si="204"/>
        <v>0</v>
      </c>
      <c r="AR71" s="55">
        <f t="shared" si="205"/>
        <v>0</v>
      </c>
      <c r="AS71" s="55">
        <f t="shared" si="206"/>
        <v>0</v>
      </c>
      <c r="AT71" s="55">
        <f t="shared" si="207"/>
        <v>0</v>
      </c>
      <c r="AU71" s="55">
        <f t="shared" si="208"/>
        <v>0</v>
      </c>
      <c r="AV71" s="55">
        <f t="shared" si="209"/>
        <v>0</v>
      </c>
      <c r="AW71" s="56">
        <f t="shared" si="210"/>
        <v>0</v>
      </c>
      <c r="AX71" s="39"/>
      <c r="AY71" s="54">
        <f t="shared" si="211"/>
        <v>0</v>
      </c>
      <c r="AZ71" s="54">
        <f t="shared" si="212"/>
        <v>0</v>
      </c>
      <c r="BA71" s="55">
        <f t="shared" si="213"/>
        <v>0</v>
      </c>
      <c r="BB71" s="55">
        <f t="shared" si="214"/>
        <v>0</v>
      </c>
      <c r="BC71" s="55">
        <f t="shared" si="215"/>
        <v>0</v>
      </c>
      <c r="BD71" s="55">
        <f t="shared" si="216"/>
        <v>0</v>
      </c>
      <c r="BE71" s="55">
        <f t="shared" si="217"/>
        <v>0</v>
      </c>
      <c r="BF71" s="55">
        <f t="shared" si="218"/>
        <v>0</v>
      </c>
      <c r="BG71" s="55">
        <f t="shared" si="219"/>
        <v>0</v>
      </c>
      <c r="BH71" s="56">
        <f t="shared" si="220"/>
        <v>0</v>
      </c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59" t="str">
        <f t="shared" si="221"/>
        <v xml:space="preserve"> </v>
      </c>
      <c r="BU71" s="59" t="str">
        <f t="shared" si="222"/>
        <v xml:space="preserve"> </v>
      </c>
      <c r="BV71" s="59" t="str">
        <f t="shared" si="223"/>
        <v xml:space="preserve"> </v>
      </c>
      <c r="BW71" s="59" t="str">
        <f t="shared" si="224"/>
        <v xml:space="preserve"> </v>
      </c>
      <c r="BX71" s="59" t="str">
        <f t="shared" si="225"/>
        <v xml:space="preserve"> </v>
      </c>
      <c r="BY71" s="59" t="str">
        <f t="shared" si="226"/>
        <v xml:space="preserve"> </v>
      </c>
      <c r="BZ71" s="59" t="str">
        <f t="shared" si="227"/>
        <v xml:space="preserve"> </v>
      </c>
      <c r="CA71" s="59" t="str">
        <f t="shared" si="228"/>
        <v xml:space="preserve"> </v>
      </c>
      <c r="CB71" s="59" t="str">
        <f t="shared" si="229"/>
        <v xml:space="preserve"> </v>
      </c>
      <c r="CC71" s="60" t="e">
        <f t="shared" si="230"/>
        <v>#DIV/0!</v>
      </c>
      <c r="CD71" s="61">
        <f t="shared" si="231"/>
        <v>0</v>
      </c>
      <c r="CE71" s="61" t="e">
        <f t="shared" si="232"/>
        <v>#DIV/0!</v>
      </c>
      <c r="CF71" s="39"/>
      <c r="CG71" s="39"/>
      <c r="CH71" s="39"/>
      <c r="CI71" s="39"/>
    </row>
    <row r="72" spans="1:87" ht="13.5" thickBot="1" x14ac:dyDescent="0.25">
      <c r="B72" s="394"/>
      <c r="C72" s="395"/>
      <c r="D72" s="395"/>
      <c r="E72" s="395"/>
      <c r="F72" s="177"/>
      <c r="G72" s="177"/>
      <c r="H72" s="178"/>
      <c r="I72" s="177"/>
      <c r="J72" s="177"/>
      <c r="K72" s="177"/>
      <c r="L72" s="177"/>
      <c r="M72" s="177"/>
      <c r="N72" s="177"/>
      <c r="O72" s="177"/>
      <c r="P72" s="179"/>
      <c r="Q72" s="179"/>
      <c r="R72" s="180"/>
      <c r="S72" s="180"/>
      <c r="T72" s="180"/>
      <c r="U72" s="180"/>
      <c r="V72" s="180"/>
      <c r="W72" s="180"/>
      <c r="X72" s="180"/>
      <c r="Y72" s="181"/>
      <c r="Z72" s="182"/>
      <c r="AA72" s="183"/>
      <c r="AB72" s="184"/>
      <c r="AC72" s="9">
        <f t="shared" ref="AC72:AL72" si="233">SUM(AC6:AC70)</f>
        <v>67</v>
      </c>
      <c r="AD72" s="9">
        <f t="shared" si="233"/>
        <v>9</v>
      </c>
      <c r="AE72" s="10">
        <f t="shared" si="233"/>
        <v>8</v>
      </c>
      <c r="AF72" s="10">
        <f t="shared" si="233"/>
        <v>6</v>
      </c>
      <c r="AG72" s="10">
        <f t="shared" si="233"/>
        <v>3</v>
      </c>
      <c r="AH72" s="10">
        <f t="shared" si="233"/>
        <v>7</v>
      </c>
      <c r="AI72" s="10">
        <f t="shared" si="233"/>
        <v>8</v>
      </c>
      <c r="AJ72" s="10">
        <f t="shared" si="233"/>
        <v>8</v>
      </c>
      <c r="AK72" s="10">
        <f t="shared" si="233"/>
        <v>4</v>
      </c>
      <c r="AL72" s="11">
        <f t="shared" si="233"/>
        <v>4</v>
      </c>
      <c r="AN72" s="9">
        <f t="shared" ref="AN72:AW72" si="234">SUM(AN6:AN70)</f>
        <v>0</v>
      </c>
      <c r="AO72" s="9">
        <f t="shared" si="234"/>
        <v>0</v>
      </c>
      <c r="AP72" s="10">
        <f t="shared" si="234"/>
        <v>0</v>
      </c>
      <c r="AQ72" s="10">
        <f t="shared" si="234"/>
        <v>0</v>
      </c>
      <c r="AR72" s="10">
        <f t="shared" si="234"/>
        <v>0</v>
      </c>
      <c r="AS72" s="10">
        <f t="shared" si="234"/>
        <v>0</v>
      </c>
      <c r="AT72" s="10">
        <f t="shared" si="234"/>
        <v>0</v>
      </c>
      <c r="AU72" s="10">
        <f t="shared" si="234"/>
        <v>0</v>
      </c>
      <c r="AV72" s="10">
        <f t="shared" si="234"/>
        <v>0</v>
      </c>
      <c r="AW72" s="11">
        <f t="shared" si="234"/>
        <v>0</v>
      </c>
      <c r="AY72" s="9">
        <f t="shared" ref="AY72:BH72" si="235">SUM(AY6:AY70)</f>
        <v>0</v>
      </c>
      <c r="AZ72" s="9">
        <f t="shared" si="235"/>
        <v>2</v>
      </c>
      <c r="BA72" s="10">
        <f t="shared" si="235"/>
        <v>3</v>
      </c>
      <c r="BB72" s="10">
        <f t="shared" si="235"/>
        <v>2</v>
      </c>
      <c r="BC72" s="10">
        <f t="shared" si="235"/>
        <v>4</v>
      </c>
      <c r="BD72" s="10">
        <f t="shared" si="235"/>
        <v>3</v>
      </c>
      <c r="BE72" s="10">
        <f t="shared" si="235"/>
        <v>3</v>
      </c>
      <c r="BF72" s="10">
        <f t="shared" si="235"/>
        <v>3</v>
      </c>
      <c r="BG72" s="10">
        <f t="shared" si="235"/>
        <v>4</v>
      </c>
      <c r="BH72" s="11">
        <f t="shared" si="235"/>
        <v>4</v>
      </c>
      <c r="CE72" s="31" t="e">
        <f t="shared" ref="CE72" si="236">(IF((AA72/Z72)&lt;1.00001,(AA72/Z72)," "))/10</f>
        <v>#DIV/0!</v>
      </c>
    </row>
    <row r="73" spans="1:87" ht="13.5" thickBot="1" x14ac:dyDescent="0.25">
      <c r="B73" s="386"/>
      <c r="C73" s="387"/>
      <c r="D73" s="387"/>
      <c r="E73" s="387"/>
      <c r="F73" s="185"/>
      <c r="G73" s="185"/>
      <c r="H73" s="186"/>
      <c r="I73" s="185"/>
      <c r="J73" s="185"/>
      <c r="K73" s="185"/>
      <c r="L73" s="185"/>
      <c r="M73" s="185"/>
      <c r="N73" s="185"/>
      <c r="O73" s="185"/>
      <c r="P73" s="187"/>
      <c r="Q73" s="187"/>
      <c r="R73" s="188"/>
      <c r="S73" s="188"/>
      <c r="T73" s="188"/>
      <c r="U73" s="188"/>
      <c r="V73" s="188"/>
      <c r="W73" s="188"/>
      <c r="X73" s="188"/>
      <c r="Y73" s="189"/>
      <c r="Z73" s="388"/>
      <c r="AA73" s="389"/>
      <c r="AB73" s="132"/>
      <c r="AC73" s="7">
        <f t="shared" ref="AC73:AL73" si="237">+AC72/(COUNT($B6:$B70))</f>
        <v>3.1904761904761907</v>
      </c>
      <c r="AD73" s="7">
        <f t="shared" si="237"/>
        <v>0.42857142857142855</v>
      </c>
      <c r="AE73" s="7">
        <f t="shared" si="237"/>
        <v>0.38095238095238093</v>
      </c>
      <c r="AF73" s="7">
        <f t="shared" si="237"/>
        <v>0.2857142857142857</v>
      </c>
      <c r="AG73" s="7">
        <f t="shared" si="237"/>
        <v>0.14285714285714285</v>
      </c>
      <c r="AH73" s="7">
        <f t="shared" si="237"/>
        <v>0.33333333333333331</v>
      </c>
      <c r="AI73" s="7">
        <f t="shared" si="237"/>
        <v>0.38095238095238093</v>
      </c>
      <c r="AJ73" s="7">
        <f t="shared" si="237"/>
        <v>0.38095238095238093</v>
      </c>
      <c r="AK73" s="7">
        <f t="shared" si="237"/>
        <v>0.19047619047619047</v>
      </c>
      <c r="AL73" s="7">
        <f t="shared" si="237"/>
        <v>0.19047619047619047</v>
      </c>
      <c r="AN73" s="7">
        <f t="shared" ref="AN73:AW73" si="238">+AN72/(COUNT($B6:$B70))</f>
        <v>0</v>
      </c>
      <c r="AO73" s="7">
        <f t="shared" si="238"/>
        <v>0</v>
      </c>
      <c r="AP73" s="7">
        <f t="shared" si="238"/>
        <v>0</v>
      </c>
      <c r="AQ73" s="7">
        <f t="shared" si="238"/>
        <v>0</v>
      </c>
      <c r="AR73" s="7">
        <f t="shared" si="238"/>
        <v>0</v>
      </c>
      <c r="AS73" s="7">
        <f t="shared" si="238"/>
        <v>0</v>
      </c>
      <c r="AT73" s="7">
        <f t="shared" si="238"/>
        <v>0</v>
      </c>
      <c r="AU73" s="7">
        <f t="shared" si="238"/>
        <v>0</v>
      </c>
      <c r="AV73" s="7">
        <f t="shared" si="238"/>
        <v>0</v>
      </c>
      <c r="AW73" s="7">
        <f t="shared" si="238"/>
        <v>0</v>
      </c>
      <c r="AY73" s="7">
        <f t="shared" ref="AY73:BH73" si="239">+AY72/(COUNT($B6:$B70))</f>
        <v>0</v>
      </c>
      <c r="AZ73" s="7">
        <f t="shared" si="239"/>
        <v>9.5238095238095233E-2</v>
      </c>
      <c r="BA73" s="7">
        <f t="shared" si="239"/>
        <v>0.14285714285714285</v>
      </c>
      <c r="BB73" s="7">
        <f t="shared" si="239"/>
        <v>9.5238095238095233E-2</v>
      </c>
      <c r="BC73" s="7">
        <f t="shared" si="239"/>
        <v>0.19047619047619047</v>
      </c>
      <c r="BD73" s="7">
        <f t="shared" si="239"/>
        <v>0.14285714285714285</v>
      </c>
      <c r="BE73" s="7">
        <f t="shared" si="239"/>
        <v>0.14285714285714285</v>
      </c>
      <c r="BF73" s="7">
        <f t="shared" si="239"/>
        <v>0.14285714285714285</v>
      </c>
      <c r="BG73" s="7">
        <f t="shared" si="239"/>
        <v>0.19047619047619047</v>
      </c>
      <c r="BH73" s="7">
        <f t="shared" si="239"/>
        <v>0.19047619047619047</v>
      </c>
    </row>
    <row r="74" spans="1:87" ht="13.5" thickBot="1" x14ac:dyDescent="0.25">
      <c r="B74" s="386"/>
      <c r="C74" s="387"/>
      <c r="D74" s="387"/>
      <c r="E74" s="387"/>
      <c r="F74" s="185"/>
      <c r="G74" s="185"/>
      <c r="H74" s="186"/>
      <c r="I74" s="185"/>
      <c r="J74" s="185"/>
      <c r="K74" s="185"/>
      <c r="L74" s="185"/>
      <c r="M74" s="185"/>
      <c r="N74" s="185"/>
      <c r="O74" s="185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390"/>
      <c r="AA74" s="391"/>
      <c r="AB74" s="132"/>
    </row>
    <row r="75" spans="1:87" ht="13.5" thickBot="1" x14ac:dyDescent="0.25">
      <c r="B75" s="386"/>
      <c r="C75" s="387"/>
      <c r="D75" s="387"/>
      <c r="E75" s="387"/>
      <c r="F75" s="185"/>
      <c r="G75" s="185"/>
      <c r="H75" s="186"/>
      <c r="I75" s="185"/>
      <c r="J75" s="185"/>
      <c r="K75" s="185"/>
      <c r="L75" s="185"/>
      <c r="M75" s="185"/>
      <c r="N75" s="185"/>
      <c r="O75" s="185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390"/>
      <c r="AA75" s="391"/>
      <c r="AB75" s="132"/>
    </row>
    <row r="76" spans="1:87" ht="13.5" thickBot="1" x14ac:dyDescent="0.25">
      <c r="B76" s="386"/>
      <c r="C76" s="387"/>
      <c r="D76" s="387"/>
      <c r="E76" s="387"/>
      <c r="F76" s="185"/>
      <c r="G76" s="185"/>
      <c r="H76" s="186"/>
      <c r="I76" s="185"/>
      <c r="J76" s="185"/>
      <c r="K76" s="185"/>
      <c r="L76" s="185"/>
      <c r="M76" s="185"/>
      <c r="N76" s="185"/>
      <c r="O76" s="185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392"/>
      <c r="AA76" s="393"/>
      <c r="AB76" s="132"/>
    </row>
    <row r="77" spans="1:87" ht="15" hidden="1" x14ac:dyDescent="0.25">
      <c r="C77" s="5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87" ht="15" hidden="1" x14ac:dyDescent="0.25">
      <c r="C78" s="5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87" s="29" customFormat="1" ht="151.5" hidden="1" thickBot="1" x14ac:dyDescent="0.3">
      <c r="A79" s="33"/>
      <c r="B79" s="1"/>
      <c r="C79" s="28"/>
      <c r="H79" s="1"/>
      <c r="P79" s="1" t="s">
        <v>46</v>
      </c>
      <c r="Q79" s="30" t="s">
        <v>117</v>
      </c>
      <c r="R79" s="1" t="s">
        <v>4</v>
      </c>
      <c r="S79" s="1" t="s">
        <v>47</v>
      </c>
      <c r="T79" s="1" t="s">
        <v>48</v>
      </c>
      <c r="U79" s="1" t="s">
        <v>49</v>
      </c>
      <c r="V79" s="1" t="s">
        <v>8</v>
      </c>
      <c r="W79" s="1" t="s">
        <v>50</v>
      </c>
      <c r="X79" s="1" t="s">
        <v>118</v>
      </c>
      <c r="Y79" s="1" t="s">
        <v>51</v>
      </c>
      <c r="Z79" s="1"/>
      <c r="AA79" s="1"/>
      <c r="AB79" s="37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31"/>
      <c r="CE79" s="31"/>
    </row>
    <row r="80" spans="1:87" ht="15" hidden="1" x14ac:dyDescent="0.25">
      <c r="C80" s="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3:27" ht="15" hidden="1" x14ac:dyDescent="0.25">
      <c r="C81" s="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3:27" ht="15" hidden="1" x14ac:dyDescent="0.25">
      <c r="C82" s="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3:27" ht="15" hidden="1" x14ac:dyDescent="0.25">
      <c r="C83" s="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3:27" ht="15" hidden="1" x14ac:dyDescent="0.25">
      <c r="C84" s="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3:27" ht="15" hidden="1" x14ac:dyDescent="0.25">
      <c r="C85" s="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3:27" ht="15" hidden="1" x14ac:dyDescent="0.25">
      <c r="C86" s="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3:27" ht="15" hidden="1" x14ac:dyDescent="0.25">
      <c r="C87" s="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3:27" ht="15" hidden="1" x14ac:dyDescent="0.25">
      <c r="C88" s="5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3:27" ht="15" hidden="1" x14ac:dyDescent="0.25">
      <c r="C89" s="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3:27" ht="15" hidden="1" x14ac:dyDescent="0.25">
      <c r="C90" s="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3:27" ht="15" hidden="1" x14ac:dyDescent="0.25">
      <c r="C91" s="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3:27" ht="15" hidden="1" x14ac:dyDescent="0.25">
      <c r="C92" s="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3:27" ht="15" hidden="1" x14ac:dyDescent="0.25">
      <c r="C93" s="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3:27" ht="15" hidden="1" x14ac:dyDescent="0.25">
      <c r="C94" s="5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3:27" ht="15" hidden="1" x14ac:dyDescent="0.25">
      <c r="C95" s="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3:27" ht="15" hidden="1" x14ac:dyDescent="0.25">
      <c r="C96" s="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3:27" ht="15" hidden="1" x14ac:dyDescent="0.25">
      <c r="C97" s="5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3:27" ht="15" hidden="1" x14ac:dyDescent="0.25">
      <c r="C98" s="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3:27" ht="15" hidden="1" x14ac:dyDescent="0.25">
      <c r="C99" s="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3:27" ht="15" hidden="1" x14ac:dyDescent="0.25">
      <c r="C100" s="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3:27" hidden="1" x14ac:dyDescent="0.2"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3:27" hidden="1" x14ac:dyDescent="0.2"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3:27" hidden="1" x14ac:dyDescent="0.2"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3:27" hidden="1" x14ac:dyDescent="0.2"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3:27" hidden="1" x14ac:dyDescent="0.2"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3:27" hidden="1" x14ac:dyDescent="0.2"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3:27" hidden="1" x14ac:dyDescent="0.2"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3:27" hidden="1" x14ac:dyDescent="0.2"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3:27" hidden="1" x14ac:dyDescent="0.2"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3:27" hidden="1" x14ac:dyDescent="0.2"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3:27" ht="3.75" hidden="1" customHeight="1" x14ac:dyDescent="0.2"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3:27" hidden="1" x14ac:dyDescent="0.2"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3:27" hidden="1" x14ac:dyDescent="0.2">
      <c r="C113" s="40" t="s">
        <v>27</v>
      </c>
      <c r="D113" s="3" t="s">
        <v>20</v>
      </c>
      <c r="E113" s="3" t="s">
        <v>28</v>
      </c>
      <c r="F113" s="8" t="s">
        <v>75</v>
      </c>
      <c r="G113" s="21" t="s">
        <v>76</v>
      </c>
      <c r="H113" s="15" t="s">
        <v>77</v>
      </c>
      <c r="I113" s="15" t="s">
        <v>57</v>
      </c>
      <c r="J113" s="15" t="s">
        <v>57</v>
      </c>
      <c r="K113" s="15" t="s">
        <v>57</v>
      </c>
      <c r="L113" s="15" t="s">
        <v>58</v>
      </c>
      <c r="M113" s="15" t="s">
        <v>57</v>
      </c>
      <c r="N113" s="15" t="s">
        <v>57</v>
      </c>
      <c r="O113" s="16"/>
      <c r="P113" s="17" t="s">
        <v>13</v>
      </c>
      <c r="Q113" s="27"/>
      <c r="R113" s="4" t="s">
        <v>14</v>
      </c>
      <c r="S113" s="4" t="s">
        <v>15</v>
      </c>
      <c r="T113" s="4"/>
      <c r="U113" s="4"/>
      <c r="V113" s="4"/>
      <c r="W113" s="4"/>
      <c r="X113" s="4"/>
      <c r="Y113" s="18"/>
      <c r="Z113" s="1"/>
      <c r="AA113" s="1"/>
    </row>
    <row r="114" spans="3:27" hidden="1" x14ac:dyDescent="0.2">
      <c r="C114" s="40" t="s">
        <v>26</v>
      </c>
      <c r="D114" s="3" t="s">
        <v>20</v>
      </c>
      <c r="E114" s="3" t="s">
        <v>24</v>
      </c>
      <c r="F114" s="8" t="s">
        <v>75</v>
      </c>
      <c r="G114" s="50" t="s">
        <v>76</v>
      </c>
      <c r="H114" s="15" t="s">
        <v>77</v>
      </c>
      <c r="I114" s="15" t="s">
        <v>57</v>
      </c>
      <c r="J114" s="15" t="s">
        <v>57</v>
      </c>
      <c r="K114" s="15" t="s">
        <v>57</v>
      </c>
      <c r="L114" s="15" t="s">
        <v>58</v>
      </c>
      <c r="M114" s="15" t="s">
        <v>57</v>
      </c>
      <c r="N114" s="15" t="s">
        <v>57</v>
      </c>
      <c r="O114" s="16"/>
      <c r="P114" s="17" t="s">
        <v>13</v>
      </c>
      <c r="Q114" s="27"/>
      <c r="R114" s="4" t="s">
        <v>13</v>
      </c>
      <c r="S114" s="4" t="s">
        <v>13</v>
      </c>
      <c r="T114" s="4" t="s">
        <v>13</v>
      </c>
      <c r="U114" s="4" t="s">
        <v>13</v>
      </c>
      <c r="V114" s="4" t="s">
        <v>13</v>
      </c>
      <c r="W114" s="4" t="s">
        <v>13</v>
      </c>
      <c r="X114" s="4" t="s">
        <v>13</v>
      </c>
      <c r="Y114" s="4" t="s">
        <v>13</v>
      </c>
      <c r="Z114" s="1"/>
      <c r="AA114" s="1"/>
    </row>
    <row r="115" spans="3:27" hidden="1" x14ac:dyDescent="0.2">
      <c r="C115" s="40" t="s">
        <v>25</v>
      </c>
      <c r="D115" s="3" t="s">
        <v>20</v>
      </c>
      <c r="E115" s="3" t="s">
        <v>78</v>
      </c>
      <c r="F115" s="8" t="s">
        <v>75</v>
      </c>
      <c r="G115" s="50" t="s">
        <v>76</v>
      </c>
      <c r="H115" s="15" t="s">
        <v>77</v>
      </c>
      <c r="I115" s="15" t="s">
        <v>57</v>
      </c>
      <c r="J115" s="15" t="s">
        <v>57</v>
      </c>
      <c r="K115" s="15" t="s">
        <v>57</v>
      </c>
      <c r="L115" s="15" t="s">
        <v>58</v>
      </c>
      <c r="M115" s="15" t="s">
        <v>57</v>
      </c>
      <c r="N115" s="15" t="s">
        <v>57</v>
      </c>
      <c r="O115" s="16"/>
      <c r="P115" s="17" t="s">
        <v>13</v>
      </c>
      <c r="Q115" s="27"/>
      <c r="R115" s="4" t="s">
        <v>13</v>
      </c>
      <c r="S115" s="4" t="s">
        <v>13</v>
      </c>
      <c r="T115" s="4" t="s">
        <v>13</v>
      </c>
      <c r="U115" s="4" t="s">
        <v>13</v>
      </c>
      <c r="V115" s="4" t="s">
        <v>13</v>
      </c>
      <c r="W115" s="4" t="s">
        <v>13</v>
      </c>
      <c r="X115" s="4" t="s">
        <v>13</v>
      </c>
      <c r="Y115" s="4" t="s">
        <v>13</v>
      </c>
      <c r="Z115" s="1"/>
      <c r="AA115" s="1"/>
    </row>
    <row r="116" spans="3:27" hidden="1" x14ac:dyDescent="0.2"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3:27" hidden="1" x14ac:dyDescent="0.2"/>
    <row r="118" spans="3:27" ht="12.75" hidden="1" customHeight="1" x14ac:dyDescent="0.25">
      <c r="C118" s="23"/>
    </row>
    <row r="119" spans="3:27" ht="12.75" hidden="1" customHeight="1" x14ac:dyDescent="0.25">
      <c r="C119" s="25" t="s">
        <v>79</v>
      </c>
    </row>
    <row r="120" spans="3:27" ht="15" hidden="1" customHeight="1" x14ac:dyDescent="0.25">
      <c r="C120" s="25" t="s">
        <v>16</v>
      </c>
    </row>
    <row r="121" spans="3:27" ht="15" hidden="1" customHeight="1" x14ac:dyDescent="0.25">
      <c r="C121" s="26" t="s">
        <v>80</v>
      </c>
    </row>
    <row r="122" spans="3:27" ht="12.75" hidden="1" customHeight="1" x14ac:dyDescent="0.2">
      <c r="C122" s="41" t="s">
        <v>89</v>
      </c>
    </row>
    <row r="123" spans="3:27" ht="15" hidden="1" customHeight="1" x14ac:dyDescent="0.25">
      <c r="C123" s="26" t="s">
        <v>81</v>
      </c>
    </row>
    <row r="124" spans="3:27" ht="15" hidden="1" customHeight="1" x14ac:dyDescent="0.25">
      <c r="C124" s="26" t="s">
        <v>82</v>
      </c>
    </row>
    <row r="125" spans="3:27" ht="15" hidden="1" customHeight="1" x14ac:dyDescent="0.25">
      <c r="C125" s="25" t="s">
        <v>83</v>
      </c>
    </row>
    <row r="126" spans="3:27" ht="15" hidden="1" customHeight="1" x14ac:dyDescent="0.25">
      <c r="C126" s="26" t="s">
        <v>84</v>
      </c>
    </row>
    <row r="127" spans="3:27" ht="12.75" hidden="1" customHeight="1" x14ac:dyDescent="0.2">
      <c r="C127" s="41" t="s">
        <v>85</v>
      </c>
    </row>
    <row r="128" spans="3:27" ht="15" hidden="1" customHeight="1" x14ac:dyDescent="0.25">
      <c r="C128" s="26" t="s">
        <v>86</v>
      </c>
    </row>
    <row r="129" spans="2:13" ht="15" hidden="1" customHeight="1" x14ac:dyDescent="0.25">
      <c r="C129" s="26" t="s">
        <v>87</v>
      </c>
    </row>
    <row r="130" spans="2:13" ht="15" hidden="1" customHeight="1" x14ac:dyDescent="0.25">
      <c r="C130" s="26" t="s">
        <v>88</v>
      </c>
    </row>
    <row r="131" spans="2:13" ht="15" hidden="1" customHeight="1" x14ac:dyDescent="0.25">
      <c r="C131" s="24"/>
    </row>
    <row r="132" spans="2:13" hidden="1" x14ac:dyDescent="0.2"/>
    <row r="133" spans="2:13" hidden="1" x14ac:dyDescent="0.2">
      <c r="B133" s="1">
        <v>40</v>
      </c>
      <c r="C133" s="39" t="s">
        <v>29</v>
      </c>
      <c r="D133" t="s">
        <v>30</v>
      </c>
      <c r="E133" t="s">
        <v>31</v>
      </c>
      <c r="F133" t="s">
        <v>90</v>
      </c>
      <c r="G133" s="29" t="s">
        <v>91</v>
      </c>
      <c r="H133" s="1" t="s">
        <v>92</v>
      </c>
      <c r="I133" t="s">
        <v>13</v>
      </c>
    </row>
    <row r="134" spans="2:13" hidden="1" x14ac:dyDescent="0.2">
      <c r="B134" s="1">
        <v>41</v>
      </c>
      <c r="C134" s="39" t="s">
        <v>32</v>
      </c>
      <c r="D134" t="s">
        <v>30</v>
      </c>
      <c r="E134" t="s">
        <v>33</v>
      </c>
      <c r="F134" t="s">
        <v>93</v>
      </c>
      <c r="G134" s="29" t="s">
        <v>94</v>
      </c>
      <c r="I134" t="s">
        <v>13</v>
      </c>
      <c r="J134" t="s">
        <v>14</v>
      </c>
    </row>
    <row r="135" spans="2:13" hidden="1" x14ac:dyDescent="0.2">
      <c r="B135" s="1">
        <v>42</v>
      </c>
      <c r="C135" s="39" t="s">
        <v>43</v>
      </c>
      <c r="D135" t="s">
        <v>30</v>
      </c>
      <c r="E135" t="s">
        <v>34</v>
      </c>
      <c r="F135" t="s">
        <v>95</v>
      </c>
      <c r="G135" s="29" t="s">
        <v>96</v>
      </c>
      <c r="H135" s="1" t="s">
        <v>97</v>
      </c>
      <c r="I135" t="s">
        <v>13</v>
      </c>
    </row>
    <row r="136" spans="2:13" hidden="1" x14ac:dyDescent="0.2">
      <c r="B136" s="1">
        <v>43</v>
      </c>
      <c r="C136" s="39" t="s">
        <v>42</v>
      </c>
      <c r="D136" t="s">
        <v>30</v>
      </c>
      <c r="E136" t="s">
        <v>66</v>
      </c>
      <c r="F136" t="s">
        <v>98</v>
      </c>
      <c r="G136" s="29" t="s">
        <v>99</v>
      </c>
      <c r="H136" s="1" t="s">
        <v>100</v>
      </c>
      <c r="I136" t="s">
        <v>13</v>
      </c>
    </row>
    <row r="137" spans="2:13" hidden="1" x14ac:dyDescent="0.2">
      <c r="B137" s="1">
        <v>44</v>
      </c>
      <c r="C137" s="39" t="s">
        <v>37</v>
      </c>
      <c r="D137" t="s">
        <v>30</v>
      </c>
      <c r="E137" t="s">
        <v>65</v>
      </c>
      <c r="F137" t="s">
        <v>101</v>
      </c>
      <c r="G137" s="29" t="s">
        <v>102</v>
      </c>
      <c r="H137" s="1" t="s">
        <v>103</v>
      </c>
      <c r="I137" t="s">
        <v>13</v>
      </c>
      <c r="J137" t="s">
        <v>13</v>
      </c>
      <c r="K137" t="s">
        <v>13</v>
      </c>
      <c r="L137" t="s">
        <v>14</v>
      </c>
      <c r="M137" t="s">
        <v>14</v>
      </c>
    </row>
    <row r="138" spans="2:13" hidden="1" x14ac:dyDescent="0.2">
      <c r="B138" s="1">
        <v>45</v>
      </c>
      <c r="C138" s="39" t="s">
        <v>38</v>
      </c>
      <c r="D138" t="s">
        <v>30</v>
      </c>
      <c r="E138" t="s">
        <v>39</v>
      </c>
      <c r="F138" t="s">
        <v>107</v>
      </c>
      <c r="G138" s="29" t="s">
        <v>108</v>
      </c>
      <c r="H138" s="1" t="s">
        <v>109</v>
      </c>
      <c r="I138" t="s">
        <v>13</v>
      </c>
    </row>
    <row r="139" spans="2:13" hidden="1" x14ac:dyDescent="0.2">
      <c r="B139" s="1">
        <v>46</v>
      </c>
      <c r="C139" s="39" t="s">
        <v>35</v>
      </c>
      <c r="D139" t="s">
        <v>30</v>
      </c>
      <c r="E139" t="s">
        <v>36</v>
      </c>
      <c r="F139" t="s">
        <v>104</v>
      </c>
      <c r="G139" s="29" t="s">
        <v>105</v>
      </c>
      <c r="H139" s="1" t="s">
        <v>106</v>
      </c>
      <c r="I139" t="s">
        <v>13</v>
      </c>
    </row>
    <row r="140" spans="2:13" hidden="1" x14ac:dyDescent="0.2">
      <c r="B140" s="1">
        <v>47</v>
      </c>
      <c r="C140" s="39" t="s">
        <v>40</v>
      </c>
      <c r="D140" t="s">
        <v>30</v>
      </c>
      <c r="E140" t="s">
        <v>41</v>
      </c>
      <c r="F140" t="s">
        <v>110</v>
      </c>
      <c r="G140" s="29" t="s">
        <v>111</v>
      </c>
      <c r="H140" s="1" t="s">
        <v>112</v>
      </c>
      <c r="I140" t="s">
        <v>13</v>
      </c>
      <c r="J140" t="s">
        <v>14</v>
      </c>
    </row>
    <row r="141" spans="2:13" hidden="1" x14ac:dyDescent="0.2">
      <c r="B141" s="1">
        <v>48</v>
      </c>
      <c r="C141" s="39" t="s">
        <v>61</v>
      </c>
      <c r="D141" t="s">
        <v>30</v>
      </c>
      <c r="E141" t="s">
        <v>62</v>
      </c>
      <c r="F141" t="s">
        <v>113</v>
      </c>
      <c r="G141" s="29" t="s">
        <v>114</v>
      </c>
      <c r="H141" s="1" t="s">
        <v>115</v>
      </c>
      <c r="I141" t="s">
        <v>13</v>
      </c>
    </row>
    <row r="142" spans="2:13" hidden="1" x14ac:dyDescent="0.2">
      <c r="B142" s="1">
        <v>49</v>
      </c>
      <c r="C142" s="39" t="s">
        <v>63</v>
      </c>
      <c r="D142" t="s">
        <v>30</v>
      </c>
      <c r="E142" t="s">
        <v>64</v>
      </c>
      <c r="F142" t="s">
        <v>116</v>
      </c>
    </row>
    <row r="143" spans="2:13" hidden="1" x14ac:dyDescent="0.2"/>
    <row r="144" spans="2:13" hidden="1" x14ac:dyDescent="0.2"/>
    <row r="145" spans="2:20" hidden="1" x14ac:dyDescent="0.2">
      <c r="B145" s="1">
        <v>18</v>
      </c>
    </row>
    <row r="146" spans="2:20" hidden="1" x14ac:dyDescent="0.2"/>
    <row r="147" spans="2:20" hidden="1" x14ac:dyDescent="0.2"/>
    <row r="148" spans="2:20" hidden="1" x14ac:dyDescent="0.2"/>
    <row r="149" spans="2:20" hidden="1" x14ac:dyDescent="0.2"/>
    <row r="150" spans="2:20" hidden="1" x14ac:dyDescent="0.2"/>
    <row r="151" spans="2:20" hidden="1" x14ac:dyDescent="0.2"/>
    <row r="152" spans="2:20" hidden="1" x14ac:dyDescent="0.2">
      <c r="B152" s="1">
        <v>42</v>
      </c>
      <c r="C152" s="39" t="s">
        <v>122</v>
      </c>
      <c r="D152" t="s">
        <v>30</v>
      </c>
      <c r="E152" t="s">
        <v>33</v>
      </c>
      <c r="F152" t="s">
        <v>120</v>
      </c>
      <c r="G152" s="29" t="s">
        <v>94</v>
      </c>
      <c r="H152" s="1">
        <v>724965737</v>
      </c>
      <c r="I152" t="s">
        <v>13</v>
      </c>
      <c r="J152" t="s">
        <v>13</v>
      </c>
      <c r="K152" t="s">
        <v>13</v>
      </c>
      <c r="L152" t="s">
        <v>13</v>
      </c>
      <c r="M152" t="s">
        <v>13</v>
      </c>
      <c r="N152" t="s">
        <v>13</v>
      </c>
      <c r="O152" t="s">
        <v>13</v>
      </c>
      <c r="P152" t="s">
        <v>13</v>
      </c>
      <c r="Q152">
        <v>29</v>
      </c>
      <c r="R152">
        <v>17</v>
      </c>
      <c r="S152" s="48">
        <v>0.96</v>
      </c>
    </row>
    <row r="153" spans="2:20" hidden="1" x14ac:dyDescent="0.2">
      <c r="C153" s="39">
        <v>16</v>
      </c>
      <c r="D153" t="s">
        <v>17</v>
      </c>
      <c r="E153" t="s">
        <v>21</v>
      </c>
      <c r="F153" t="s">
        <v>74</v>
      </c>
      <c r="G153" s="29" t="s">
        <v>18</v>
      </c>
      <c r="H153" s="1" t="s">
        <v>72</v>
      </c>
      <c r="I153" t="s">
        <v>73</v>
      </c>
      <c r="J153" t="s">
        <v>13</v>
      </c>
      <c r="K153" t="s">
        <v>13</v>
      </c>
      <c r="L153" t="s">
        <v>13</v>
      </c>
      <c r="M153" t="s">
        <v>15</v>
      </c>
      <c r="N153" t="s">
        <v>15</v>
      </c>
      <c r="O153" t="s">
        <v>14</v>
      </c>
      <c r="R153">
        <v>82</v>
      </c>
      <c r="T153" s="48">
        <v>0.4</v>
      </c>
    </row>
    <row r="154" spans="2:20" hidden="1" x14ac:dyDescent="0.2"/>
    <row r="155" spans="2:20" hidden="1" x14ac:dyDescent="0.2"/>
    <row r="156" spans="2:20" hidden="1" x14ac:dyDescent="0.2"/>
    <row r="157" spans="2:20" hidden="1" x14ac:dyDescent="0.2"/>
  </sheetData>
  <autoFilter ref="B5:AA76"/>
  <sortState ref="A6:AB71">
    <sortCondition descending="1" ref="AB6:AB71"/>
    <sortCondition descending="1" ref="Z6:Z71"/>
    <sortCondition descending="1" ref="D6:D71"/>
    <sortCondition descending="1" ref="C6:C71"/>
  </sortState>
  <mergeCells count="15">
    <mergeCell ref="B2:AB3"/>
    <mergeCell ref="AC4:BH4"/>
    <mergeCell ref="B4:E4"/>
    <mergeCell ref="AN5:AW5"/>
    <mergeCell ref="AY5:BH5"/>
    <mergeCell ref="P4:AA4"/>
    <mergeCell ref="AC5:AL5"/>
    <mergeCell ref="I4:O4"/>
    <mergeCell ref="BT5:CE5"/>
    <mergeCell ref="B75:E75"/>
    <mergeCell ref="B76:E76"/>
    <mergeCell ref="Z73:AA76"/>
    <mergeCell ref="B74:E74"/>
    <mergeCell ref="B73:E73"/>
    <mergeCell ref="B72:E72"/>
  </mergeCells>
  <phoneticPr fontId="2" type="noConversion"/>
  <conditionalFormatting sqref="Q80:Q116 P77:P116 R77:AA116 Q77:Q78 Q72:AA72 P57:Y57 P44:Y53 Q42:X43 Q44:Y71 P13:Y13 P7:Y7 P6:P72 P21:R25 Q6:Y41">
    <cfRule type="cellIs" dxfId="42" priority="50" stopIfTrue="1" operator="equal">
      <formula>"S"</formula>
    </cfRule>
    <cfRule type="cellIs" dxfId="41" priority="51" stopIfTrue="1" operator="equal">
      <formula>"I"</formula>
    </cfRule>
    <cfRule type="cellIs" dxfId="40" priority="52" stopIfTrue="1" operator="equal">
      <formula>"C"</formula>
    </cfRule>
  </conditionalFormatting>
  <conditionalFormatting sqref="AY73:BH73 AC73:AL73 AN73:AW73 R74:Y75 R73:Z73 P73:Q75">
    <cfRule type="cellIs" dxfId="39" priority="53" stopIfTrue="1" operator="lessThan">
      <formula>0.8</formula>
    </cfRule>
    <cfRule type="cellIs" dxfId="38" priority="54" stopIfTrue="1" operator="between">
      <formula>0.8</formula>
      <formula>0.9</formula>
    </cfRule>
    <cfRule type="cellIs" dxfId="37" priority="55" stopIfTrue="1" operator="greaterThan">
      <formula>0.9</formula>
    </cfRule>
  </conditionalFormatting>
  <conditionalFormatting sqref="P76:Y76">
    <cfRule type="cellIs" dxfId="36" priority="56" stopIfTrue="1" operator="greaterThan">
      <formula>0.2</formula>
    </cfRule>
    <cfRule type="cellIs" dxfId="35" priority="57" stopIfTrue="1" operator="between">
      <formula>0.1999999</formula>
      <formula>0.1</formula>
    </cfRule>
    <cfRule type="cellIs" dxfId="34" priority="58" stopIfTrue="1" operator="lessThan">
      <formula>0.1</formula>
    </cfRule>
  </conditionalFormatting>
  <conditionalFormatting sqref="I113:O115 O35:O71 I44:O53 O22:O31 I6:O20 P17:U17 I21:N71">
    <cfRule type="cellIs" dxfId="33" priority="59" stopIfTrue="1" operator="equal">
      <formula>"Y"</formula>
    </cfRule>
    <cfRule type="cellIs" dxfId="32" priority="60" stopIfTrue="1" operator="equal">
      <formula>"N"</formula>
    </cfRule>
  </conditionalFormatting>
  <conditionalFormatting sqref="Z47:AA71 Z6:AA45 AA6:AA71">
    <cfRule type="cellIs" dxfId="31" priority="61" stopIfTrue="1" operator="lessThan">
      <formula>1</formula>
    </cfRule>
    <cfRule type="cellIs" priority="62" stopIfTrue="1" operator="equal">
      <formula>"I"</formula>
    </cfRule>
    <cfRule type="cellIs" priority="63" stopIfTrue="1" operator="equal">
      <formula>"C"</formula>
    </cfRule>
  </conditionalFormatting>
  <conditionalFormatting sqref="AB6:AB71">
    <cfRule type="cellIs" dxfId="30" priority="64" stopIfTrue="1" operator="equal">
      <formula>1</formula>
    </cfRule>
    <cfRule type="cellIs" dxfId="29" priority="65" stopIfTrue="1" operator="between">
      <formula>0.99999</formula>
      <formula>0.9</formula>
    </cfRule>
    <cfRule type="cellIs" dxfId="28" priority="66" stopIfTrue="1" operator="lessThan">
      <formula>0.9</formula>
    </cfRule>
  </conditionalFormatting>
  <conditionalFormatting sqref="P6:X71">
    <cfRule type="containsText" dxfId="27" priority="2" operator="containsText" text="I">
      <formula>NOT(ISERROR(SEARCH("I",P6)))</formula>
    </cfRule>
  </conditionalFormatting>
  <conditionalFormatting sqref="P6:Y71">
    <cfRule type="containsText" dxfId="26" priority="1" operator="containsText" text="N">
      <formula>NOT(ISERROR(SEARCH("N",P6)))</formula>
    </cfRule>
  </conditionalFormatting>
  <hyperlinks>
    <hyperlink ref="G113" r:id="rId1"/>
    <hyperlink ref="C127" r:id="rId2" display="mailto:cristopherm@brmo.co.za"/>
    <hyperlink ref="C122" r:id="rId3" display="mailto:kassiek@dwarsrivier.co.za"/>
    <hyperlink ref="G6" r:id="rId4"/>
    <hyperlink ref="G7" r:id="rId5"/>
    <hyperlink ref="G8" r:id="rId6"/>
    <hyperlink ref="G9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4" r:id="rId20"/>
    <hyperlink ref="G26" r:id="rId21"/>
    <hyperlink ref="G25" r:id="rId22"/>
    <hyperlink ref="G10" r:id="rId23"/>
  </hyperlinks>
  <printOptions horizontalCentered="1" verticalCentered="1"/>
  <pageMargins left="7.874015748031496E-2" right="7.874015748031496E-2" top="0.11811023622047245" bottom="0.11811023622047245" header="0.15748031496062992" footer="0"/>
  <pageSetup paperSize="9" scale="43" fitToHeight="2" orientation="portrait" horizontalDpi="4294967293" r:id="rId24"/>
  <headerFooter alignWithMargins="0"/>
  <rowBreaks count="1" manualBreakCount="1">
    <brk id="76" min="1" max="27" man="1"/>
  </rowBreaks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70C0"/>
  </sheetPr>
  <dimension ref="A1:GM285"/>
  <sheetViews>
    <sheetView tabSelected="1" topLeftCell="B1" zoomScale="51" zoomScaleNormal="51" workbookViewId="0">
      <pane ySplit="4" topLeftCell="A5" activePane="bottomLeft" state="frozen"/>
      <selection activeCell="O2" sqref="O2"/>
      <selection pane="bottomLeft" activeCell="F44" sqref="F44"/>
    </sheetView>
  </sheetViews>
  <sheetFormatPr defaultRowHeight="15.75" x14ac:dyDescent="0.25"/>
  <cols>
    <col min="1" max="1" width="2.28515625" style="22" customWidth="1"/>
    <col min="2" max="2" width="7.7109375" style="1" customWidth="1"/>
    <col min="3" max="3" width="7.7109375" style="39" customWidth="1"/>
    <col min="4" max="4" width="5.5703125" bestFit="1" customWidth="1"/>
    <col min="5" max="5" width="30.28515625" customWidth="1"/>
    <col min="6" max="6" width="27.7109375" customWidth="1"/>
    <col min="7" max="7" width="26.5703125" hidden="1" customWidth="1"/>
    <col min="8" max="8" width="26.7109375" style="1" hidden="1" customWidth="1"/>
    <col min="9" max="9" width="40.140625" hidden="1" customWidth="1"/>
    <col min="10" max="10" width="30.5703125" hidden="1" customWidth="1"/>
    <col min="11" max="17" width="10" hidden="1" customWidth="1"/>
    <col min="18" max="18" width="8.5703125" customWidth="1"/>
    <col min="19" max="19" width="8.28515625" customWidth="1"/>
    <col min="20" max="20" width="8.5703125" customWidth="1"/>
    <col min="21" max="21" width="7.7109375" customWidth="1"/>
    <col min="22" max="24" width="8.5703125" customWidth="1"/>
    <col min="25" max="25" width="7.7109375" customWidth="1"/>
    <col min="26" max="26" width="8.5703125" customWidth="1"/>
    <col min="27" max="27" width="10.28515625" customWidth="1"/>
    <col min="28" max="28" width="18" style="36" customWidth="1"/>
    <col min="29" max="29" width="9.140625" customWidth="1"/>
    <col min="30" max="30" width="11.85546875" customWidth="1"/>
    <col min="31" max="31" width="11" customWidth="1"/>
    <col min="32" max="32" width="8.42578125" style="228" customWidth="1"/>
    <col min="33" max="33" width="9.140625" customWidth="1"/>
    <col min="34" max="42" width="7.7109375" customWidth="1"/>
    <col min="43" max="43" width="2.5703125" customWidth="1"/>
    <col min="44" max="53" width="7.7109375" customWidth="1"/>
    <col min="54" max="54" width="2.5703125" customWidth="1"/>
    <col min="55" max="69" width="7.7109375" customWidth="1"/>
    <col min="70" max="70" width="7.7109375" style="31" customWidth="1"/>
    <col min="71" max="71" width="7.7109375" customWidth="1"/>
    <col min="72" max="72" width="7.7109375" style="34" customWidth="1"/>
    <col min="73" max="84" width="7.7109375" customWidth="1"/>
    <col min="85" max="85" width="10.5703125" customWidth="1"/>
    <col min="86" max="86" width="7.7109375" customWidth="1"/>
    <col min="87" max="87" width="11.42578125" style="35" customWidth="1"/>
    <col min="88" max="88" width="7.7109375" style="35" customWidth="1"/>
    <col min="89" max="112" width="7.7109375" customWidth="1"/>
  </cols>
  <sheetData>
    <row r="1" spans="1:195" ht="17.25" customHeight="1" thickBot="1" x14ac:dyDescent="0.25">
      <c r="A1"/>
      <c r="B1" s="22"/>
      <c r="C1" s="22"/>
      <c r="D1" s="82">
        <v>0</v>
      </c>
      <c r="E1" s="39"/>
      <c r="H1"/>
      <c r="I1" s="29"/>
      <c r="J1" s="82"/>
      <c r="AB1"/>
      <c r="AE1" s="39"/>
      <c r="AF1" s="221"/>
      <c r="BR1"/>
      <c r="BT1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31"/>
      <c r="CI1" s="31"/>
      <c r="CJ1"/>
    </row>
    <row r="2" spans="1:195" ht="39.75" customHeight="1" thickBot="1" x14ac:dyDescent="0.25">
      <c r="A2"/>
      <c r="B2" s="202"/>
      <c r="C2" s="202"/>
      <c r="D2" s="397" t="s">
        <v>209</v>
      </c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8"/>
      <c r="AF2" s="222"/>
      <c r="BR2"/>
      <c r="BT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31"/>
      <c r="CI2" s="31"/>
      <c r="CJ2"/>
    </row>
    <row r="3" spans="1:195" ht="60" hidden="1" customHeight="1" thickBot="1" x14ac:dyDescent="0.25">
      <c r="A3"/>
      <c r="B3" s="203"/>
      <c r="C3" s="203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1"/>
      <c r="AF3" s="222"/>
      <c r="BR3"/>
      <c r="BT3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31"/>
      <c r="CI3" s="31"/>
      <c r="CJ3"/>
    </row>
    <row r="4" spans="1:195" ht="164.25" customHeight="1" thickBot="1" x14ac:dyDescent="0.3">
      <c r="A4" s="2"/>
      <c r="B4" s="248" t="s">
        <v>204</v>
      </c>
      <c r="C4" s="248" t="s">
        <v>205</v>
      </c>
      <c r="D4" s="249" t="s">
        <v>214</v>
      </c>
      <c r="E4" s="236" t="s">
        <v>2</v>
      </c>
      <c r="F4" s="236" t="s">
        <v>22</v>
      </c>
      <c r="G4" s="236" t="s">
        <v>69</v>
      </c>
      <c r="H4" s="236" t="s">
        <v>68</v>
      </c>
      <c r="I4" s="236" t="s">
        <v>70</v>
      </c>
      <c r="J4" s="237" t="s">
        <v>71</v>
      </c>
      <c r="K4" s="238" t="s">
        <v>220</v>
      </c>
      <c r="L4" s="239" t="s">
        <v>59</v>
      </c>
      <c r="M4" s="239" t="s">
        <v>210</v>
      </c>
      <c r="N4" s="239" t="s">
        <v>67</v>
      </c>
      <c r="O4" s="239" t="s">
        <v>211</v>
      </c>
      <c r="P4" s="239" t="s">
        <v>212</v>
      </c>
      <c r="Q4" s="240" t="s">
        <v>213</v>
      </c>
      <c r="R4" s="241" t="s">
        <v>3</v>
      </c>
      <c r="S4" s="241" t="s">
        <v>117</v>
      </c>
      <c r="T4" s="242" t="s">
        <v>4</v>
      </c>
      <c r="U4" s="242" t="s">
        <v>5</v>
      </c>
      <c r="V4" s="242" t="s">
        <v>6</v>
      </c>
      <c r="W4" s="242" t="s">
        <v>7</v>
      </c>
      <c r="X4" s="242" t="s">
        <v>8</v>
      </c>
      <c r="Y4" s="242" t="s">
        <v>19</v>
      </c>
      <c r="Z4" s="242" t="s">
        <v>9</v>
      </c>
      <c r="AA4" s="243" t="s">
        <v>10</v>
      </c>
      <c r="AB4" s="244" t="s">
        <v>11</v>
      </c>
      <c r="AC4" s="245" t="s">
        <v>12</v>
      </c>
      <c r="AD4" s="245" t="s">
        <v>221</v>
      </c>
      <c r="AE4" s="245" t="s">
        <v>119</v>
      </c>
      <c r="AF4" s="223"/>
      <c r="AG4" s="427" t="s">
        <v>44</v>
      </c>
      <c r="AH4" s="428"/>
      <c r="AI4" s="428"/>
      <c r="AJ4" s="428"/>
      <c r="AK4" s="428"/>
      <c r="AL4" s="428"/>
      <c r="AM4" s="428"/>
      <c r="AN4" s="428"/>
      <c r="AO4" s="428"/>
      <c r="AP4" s="429"/>
      <c r="AQ4" s="14"/>
      <c r="AR4" s="427" t="s">
        <v>23</v>
      </c>
      <c r="AS4" s="428"/>
      <c r="AT4" s="428"/>
      <c r="AU4" s="428"/>
      <c r="AV4" s="428"/>
      <c r="AW4" s="428"/>
      <c r="AX4" s="428"/>
      <c r="AY4" s="428"/>
      <c r="AZ4" s="428"/>
      <c r="BA4" s="429"/>
      <c r="BB4" s="14"/>
      <c r="BC4" s="427" t="s">
        <v>45</v>
      </c>
      <c r="BD4" s="428"/>
      <c r="BE4" s="428"/>
      <c r="BF4" s="428"/>
      <c r="BG4" s="428"/>
      <c r="BH4" s="428"/>
      <c r="BI4" s="428"/>
      <c r="BJ4" s="428"/>
      <c r="BK4" s="428"/>
      <c r="BL4" s="429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414" t="s">
        <v>121</v>
      </c>
      <c r="BY4" s="415"/>
      <c r="BZ4" s="415"/>
      <c r="CA4" s="415"/>
      <c r="CB4" s="415"/>
      <c r="CC4" s="415"/>
      <c r="CD4" s="415"/>
      <c r="CE4" s="415"/>
      <c r="CF4" s="415"/>
      <c r="CG4" s="415"/>
      <c r="CH4" s="415"/>
      <c r="CI4" s="416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</row>
    <row r="5" spans="1:195" ht="15" x14ac:dyDescent="0.2">
      <c r="A5" s="39"/>
      <c r="B5" s="204"/>
      <c r="C5" s="204"/>
      <c r="D5" s="255">
        <v>1</v>
      </c>
      <c r="E5" s="256" t="s">
        <v>127</v>
      </c>
      <c r="F5" s="257" t="s">
        <v>30</v>
      </c>
      <c r="G5" s="250" t="s">
        <v>175</v>
      </c>
      <c r="H5" s="257" t="s">
        <v>233</v>
      </c>
      <c r="I5" s="258" t="s">
        <v>129</v>
      </c>
      <c r="J5" s="259">
        <v>829271018</v>
      </c>
      <c r="K5" s="207" t="s">
        <v>219</v>
      </c>
      <c r="L5" s="62" t="s">
        <v>57</v>
      </c>
      <c r="M5" s="62" t="s">
        <v>57</v>
      </c>
      <c r="N5" s="62" t="s">
        <v>57</v>
      </c>
      <c r="O5" s="62" t="s">
        <v>57</v>
      </c>
      <c r="P5" s="62"/>
      <c r="Q5" s="72"/>
      <c r="R5" s="100" t="s">
        <v>13</v>
      </c>
      <c r="S5" s="288" t="s">
        <v>13</v>
      </c>
      <c r="T5" s="288" t="s">
        <v>13</v>
      </c>
      <c r="U5" s="101" t="s">
        <v>13</v>
      </c>
      <c r="V5" s="102" t="s">
        <v>13</v>
      </c>
      <c r="W5" s="102" t="s">
        <v>13</v>
      </c>
      <c r="X5" s="102" t="s">
        <v>13</v>
      </c>
      <c r="Y5" s="102" t="s">
        <v>13</v>
      </c>
      <c r="Z5" s="102" t="s">
        <v>13</v>
      </c>
      <c r="AA5" s="220" t="s">
        <v>13</v>
      </c>
      <c r="AB5" s="287">
        <v>58</v>
      </c>
      <c r="AC5" s="380">
        <v>58</v>
      </c>
      <c r="AD5" s="299"/>
      <c r="AE5" s="247">
        <f>IF(AB5&gt;0.1,(((+AG5+AH5+AI5+AJ5+AK5+AL5+AM5+AN5+AO5+AP5)/11)+((AC5/AB5)/11))," ")</f>
        <v>1</v>
      </c>
      <c r="AF5" s="224"/>
      <c r="AG5" s="230">
        <f t="shared" ref="AG5:AP19" si="0">IF(R5="S",1,0)</f>
        <v>1</v>
      </c>
      <c r="AH5" s="266">
        <f t="shared" si="0"/>
        <v>1</v>
      </c>
      <c r="AI5" s="267">
        <f t="shared" si="0"/>
        <v>1</v>
      </c>
      <c r="AJ5" s="267">
        <f t="shared" si="0"/>
        <v>1</v>
      </c>
      <c r="AK5" s="267">
        <f t="shared" si="0"/>
        <v>1</v>
      </c>
      <c r="AL5" s="267">
        <f t="shared" si="0"/>
        <v>1</v>
      </c>
      <c r="AM5" s="267">
        <f t="shared" si="0"/>
        <v>1</v>
      </c>
      <c r="AN5" s="267">
        <f t="shared" si="0"/>
        <v>1</v>
      </c>
      <c r="AO5" s="267">
        <f t="shared" si="0"/>
        <v>1</v>
      </c>
      <c r="AP5" s="268">
        <f t="shared" si="0"/>
        <v>1</v>
      </c>
      <c r="AQ5" s="39"/>
      <c r="AR5" s="266">
        <f>IF(R5="C",1,0)</f>
        <v>0</v>
      </c>
      <c r="AS5" s="266">
        <v>0</v>
      </c>
      <c r="AT5" s="267">
        <f>IF(T5="C",1,0)</f>
        <v>0</v>
      </c>
      <c r="AU5" s="267">
        <v>0</v>
      </c>
      <c r="AV5" s="267">
        <f t="shared" ref="AU5:BA36" si="1">IF(V5="C",1,0)</f>
        <v>0</v>
      </c>
      <c r="AW5" s="267">
        <f t="shared" si="1"/>
        <v>0</v>
      </c>
      <c r="AX5" s="267">
        <f t="shared" si="1"/>
        <v>0</v>
      </c>
      <c r="AY5" s="267">
        <f t="shared" si="1"/>
        <v>0</v>
      </c>
      <c r="AZ5" s="267">
        <f t="shared" si="1"/>
        <v>0</v>
      </c>
      <c r="BA5" s="268">
        <f t="shared" si="1"/>
        <v>0</v>
      </c>
      <c r="BB5" s="39"/>
      <c r="BC5" s="269">
        <f t="shared" ref="BC5:BL36" si="2">IF(R5="I",1,0)</f>
        <v>0</v>
      </c>
      <c r="BD5" s="269">
        <f t="shared" si="2"/>
        <v>0</v>
      </c>
      <c r="BE5" s="270">
        <f t="shared" si="2"/>
        <v>0</v>
      </c>
      <c r="BF5" s="270">
        <f t="shared" si="2"/>
        <v>0</v>
      </c>
      <c r="BG5" s="270">
        <f t="shared" si="2"/>
        <v>0</v>
      </c>
      <c r="BH5" s="270">
        <f t="shared" si="2"/>
        <v>0</v>
      </c>
      <c r="BI5" s="270">
        <f t="shared" si="2"/>
        <v>0</v>
      </c>
      <c r="BJ5" s="270">
        <f t="shared" si="2"/>
        <v>0</v>
      </c>
      <c r="BK5" s="270">
        <f t="shared" si="2"/>
        <v>0</v>
      </c>
      <c r="BL5" s="271">
        <f t="shared" si="2"/>
        <v>0</v>
      </c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272">
        <f t="shared" ref="BX5:CF36" si="3">IF(R5="S",1," ")</f>
        <v>1</v>
      </c>
      <c r="BY5" s="273">
        <f t="shared" si="3"/>
        <v>1</v>
      </c>
      <c r="BZ5" s="273">
        <f t="shared" si="3"/>
        <v>1</v>
      </c>
      <c r="CA5" s="273">
        <f t="shared" si="3"/>
        <v>1</v>
      </c>
      <c r="CB5" s="273">
        <f t="shared" si="3"/>
        <v>1</v>
      </c>
      <c r="CC5" s="273">
        <f t="shared" si="3"/>
        <v>1</v>
      </c>
      <c r="CD5" s="273">
        <f t="shared" si="3"/>
        <v>1</v>
      </c>
      <c r="CE5" s="273">
        <f t="shared" si="3"/>
        <v>1</v>
      </c>
      <c r="CF5" s="273">
        <f t="shared" si="3"/>
        <v>1</v>
      </c>
      <c r="CG5" s="274">
        <f t="shared" ref="CG5:CG36" si="4">AC5/AB5</f>
        <v>1</v>
      </c>
      <c r="CH5" s="275">
        <f t="shared" ref="CH5:CH36" si="5">(SUM(BX5:CF5))/10</f>
        <v>0.9</v>
      </c>
      <c r="CI5" s="276">
        <f t="shared" ref="CI5:CI36" si="6">(IF((AC5/AB5)&lt;1.00001,(AC5/AB5)," "))/10</f>
        <v>0.1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</row>
    <row r="6" spans="1:195" ht="15" x14ac:dyDescent="0.2">
      <c r="A6" s="39"/>
      <c r="B6" s="204"/>
      <c r="C6" s="204"/>
      <c r="D6" s="255">
        <f t="shared" ref="D6:D38" si="7">IF(E6&gt;0,(+D5+1)," ")</f>
        <v>2</v>
      </c>
      <c r="E6" s="251" t="s">
        <v>130</v>
      </c>
      <c r="F6" s="250" t="s">
        <v>131</v>
      </c>
      <c r="G6" s="250" t="s">
        <v>157</v>
      </c>
      <c r="H6" s="250" t="s">
        <v>236</v>
      </c>
      <c r="I6" s="253" t="s">
        <v>133</v>
      </c>
      <c r="J6" s="254">
        <v>187006279</v>
      </c>
      <c r="K6" s="207" t="s">
        <v>219</v>
      </c>
      <c r="L6" s="62" t="s">
        <v>219</v>
      </c>
      <c r="M6" s="62" t="s">
        <v>219</v>
      </c>
      <c r="N6" s="62" t="s">
        <v>219</v>
      </c>
      <c r="O6" s="62" t="s">
        <v>219</v>
      </c>
      <c r="P6" s="62"/>
      <c r="Q6" s="75"/>
      <c r="R6" s="113" t="s">
        <v>13</v>
      </c>
      <c r="S6" s="126" t="s">
        <v>13</v>
      </c>
      <c r="T6" s="126" t="s">
        <v>13</v>
      </c>
      <c r="U6" s="126" t="s">
        <v>13</v>
      </c>
      <c r="V6" s="126" t="s">
        <v>13</v>
      </c>
      <c r="W6" s="126" t="s">
        <v>13</v>
      </c>
      <c r="X6" s="126" t="s">
        <v>13</v>
      </c>
      <c r="Y6" s="126" t="s">
        <v>13</v>
      </c>
      <c r="Z6" s="126" t="s">
        <v>13</v>
      </c>
      <c r="AA6" s="296" t="s">
        <v>14</v>
      </c>
      <c r="AB6" s="286">
        <v>12</v>
      </c>
      <c r="AC6" s="381">
        <v>3</v>
      </c>
      <c r="AD6" s="300">
        <v>500</v>
      </c>
      <c r="AE6" s="247">
        <f t="shared" ref="AE6:AE15" si="8">IF(AB6&gt;0.1,(((+AG6+AH6+AI6+AJ6+AK6+AL6+AM6+AN6+AO6+AP6)/11)+((AC6/AB6)/11))," ")</f>
        <v>0.84090909090909094</v>
      </c>
      <c r="AF6" s="224"/>
      <c r="AG6" s="231">
        <f t="shared" si="0"/>
        <v>1</v>
      </c>
      <c r="AH6" s="54">
        <f t="shared" si="0"/>
        <v>1</v>
      </c>
      <c r="AI6" s="55">
        <f t="shared" si="0"/>
        <v>1</v>
      </c>
      <c r="AJ6" s="55">
        <f t="shared" si="0"/>
        <v>1</v>
      </c>
      <c r="AK6" s="55">
        <f t="shared" si="0"/>
        <v>1</v>
      </c>
      <c r="AL6" s="55">
        <f t="shared" si="0"/>
        <v>1</v>
      </c>
      <c r="AM6" s="55">
        <f t="shared" si="0"/>
        <v>1</v>
      </c>
      <c r="AN6" s="55">
        <f t="shared" si="0"/>
        <v>1</v>
      </c>
      <c r="AO6" s="55">
        <f t="shared" si="0"/>
        <v>1</v>
      </c>
      <c r="AP6" s="56">
        <f t="shared" si="0"/>
        <v>0</v>
      </c>
      <c r="AQ6" s="39"/>
      <c r="AR6" s="54">
        <f t="shared" ref="AR6:AT20" si="9">IF(R6="C",1,0)</f>
        <v>0</v>
      </c>
      <c r="AS6" s="54">
        <f t="shared" si="9"/>
        <v>0</v>
      </c>
      <c r="AT6" s="55">
        <f t="shared" si="9"/>
        <v>0</v>
      </c>
      <c r="AU6" s="55">
        <f t="shared" si="1"/>
        <v>0</v>
      </c>
      <c r="AV6" s="55">
        <f t="shared" si="1"/>
        <v>0</v>
      </c>
      <c r="AW6" s="55">
        <f t="shared" si="1"/>
        <v>0</v>
      </c>
      <c r="AX6" s="55">
        <f t="shared" si="1"/>
        <v>0</v>
      </c>
      <c r="AY6" s="55">
        <f t="shared" si="1"/>
        <v>0</v>
      </c>
      <c r="AZ6" s="55">
        <f t="shared" si="1"/>
        <v>0</v>
      </c>
      <c r="BA6" s="56">
        <f t="shared" si="1"/>
        <v>0</v>
      </c>
      <c r="BB6" s="39"/>
      <c r="BC6" s="67">
        <f t="shared" si="2"/>
        <v>0</v>
      </c>
      <c r="BD6" s="67">
        <f t="shared" si="2"/>
        <v>0</v>
      </c>
      <c r="BE6" s="68">
        <f t="shared" si="2"/>
        <v>0</v>
      </c>
      <c r="BF6" s="68">
        <f t="shared" si="2"/>
        <v>0</v>
      </c>
      <c r="BG6" s="68">
        <f t="shared" si="2"/>
        <v>0</v>
      </c>
      <c r="BH6" s="68">
        <f t="shared" si="2"/>
        <v>0</v>
      </c>
      <c r="BI6" s="68">
        <f t="shared" si="2"/>
        <v>0</v>
      </c>
      <c r="BJ6" s="68">
        <f t="shared" si="2"/>
        <v>0</v>
      </c>
      <c r="BK6" s="68">
        <f t="shared" si="2"/>
        <v>0</v>
      </c>
      <c r="BL6" s="69">
        <f t="shared" si="2"/>
        <v>1</v>
      </c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277">
        <f t="shared" si="3"/>
        <v>1</v>
      </c>
      <c r="BY6" s="59">
        <f t="shared" si="3"/>
        <v>1</v>
      </c>
      <c r="BZ6" s="59">
        <f t="shared" si="3"/>
        <v>1</v>
      </c>
      <c r="CA6" s="59">
        <f t="shared" si="3"/>
        <v>1</v>
      </c>
      <c r="CB6" s="59">
        <f t="shared" si="3"/>
        <v>1</v>
      </c>
      <c r="CC6" s="59">
        <f t="shared" si="3"/>
        <v>1</v>
      </c>
      <c r="CD6" s="59">
        <f t="shared" si="3"/>
        <v>1</v>
      </c>
      <c r="CE6" s="59">
        <f t="shared" si="3"/>
        <v>1</v>
      </c>
      <c r="CF6" s="59">
        <f t="shared" si="3"/>
        <v>1</v>
      </c>
      <c r="CG6" s="60">
        <f t="shared" si="4"/>
        <v>0.25</v>
      </c>
      <c r="CH6" s="61">
        <f t="shared" si="5"/>
        <v>0.9</v>
      </c>
      <c r="CI6" s="278">
        <f t="shared" si="6"/>
        <v>2.5000000000000001E-2</v>
      </c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</row>
    <row r="7" spans="1:195" ht="15" x14ac:dyDescent="0.2">
      <c r="A7" s="39"/>
      <c r="B7" s="204"/>
      <c r="C7" s="204"/>
      <c r="D7" s="255">
        <f t="shared" si="7"/>
        <v>3</v>
      </c>
      <c r="E7" s="251" t="s">
        <v>134</v>
      </c>
      <c r="F7" s="250" t="s">
        <v>131</v>
      </c>
      <c r="G7" s="250" t="s">
        <v>135</v>
      </c>
      <c r="H7" s="250"/>
      <c r="I7" s="253" t="s">
        <v>136</v>
      </c>
      <c r="J7" s="246">
        <v>713635097</v>
      </c>
      <c r="K7" s="233" t="s">
        <v>219</v>
      </c>
      <c r="L7" s="70" t="s">
        <v>219</v>
      </c>
      <c r="M7" s="62" t="s">
        <v>219</v>
      </c>
      <c r="N7" s="62" t="s">
        <v>219</v>
      </c>
      <c r="O7" s="62" t="s">
        <v>219</v>
      </c>
      <c r="P7" s="70"/>
      <c r="Q7" s="77"/>
      <c r="R7" s="113" t="s">
        <v>13</v>
      </c>
      <c r="S7" s="126" t="s">
        <v>13</v>
      </c>
      <c r="T7" s="126" t="s">
        <v>13</v>
      </c>
      <c r="U7" s="119" t="s">
        <v>14</v>
      </c>
      <c r="V7" s="119" t="s">
        <v>14</v>
      </c>
      <c r="W7" s="119" t="s">
        <v>14</v>
      </c>
      <c r="X7" s="119" t="s">
        <v>14</v>
      </c>
      <c r="Y7" s="119" t="s">
        <v>14</v>
      </c>
      <c r="Z7" s="119" t="s">
        <v>14</v>
      </c>
      <c r="AA7" s="296" t="s">
        <v>14</v>
      </c>
      <c r="AB7" s="286">
        <v>63</v>
      </c>
      <c r="AC7" s="381">
        <v>0</v>
      </c>
      <c r="AD7" s="300"/>
      <c r="AE7" s="247">
        <f t="shared" si="8"/>
        <v>0.27272727272727271</v>
      </c>
      <c r="AF7" s="224"/>
      <c r="AG7" s="232">
        <f t="shared" si="0"/>
        <v>1</v>
      </c>
      <c r="AH7" s="67">
        <f t="shared" si="0"/>
        <v>1</v>
      </c>
      <c r="AI7" s="68">
        <f t="shared" si="0"/>
        <v>1</v>
      </c>
      <c r="AJ7" s="68">
        <f t="shared" si="0"/>
        <v>0</v>
      </c>
      <c r="AK7" s="68">
        <f t="shared" si="0"/>
        <v>0</v>
      </c>
      <c r="AL7" s="68">
        <f t="shared" si="0"/>
        <v>0</v>
      </c>
      <c r="AM7" s="68">
        <f t="shared" si="0"/>
        <v>0</v>
      </c>
      <c r="AN7" s="68">
        <f t="shared" si="0"/>
        <v>0</v>
      </c>
      <c r="AO7" s="68">
        <f t="shared" si="0"/>
        <v>0</v>
      </c>
      <c r="AP7" s="69">
        <f t="shared" si="0"/>
        <v>0</v>
      </c>
      <c r="AQ7" s="51"/>
      <c r="AR7" s="67">
        <f t="shared" si="9"/>
        <v>0</v>
      </c>
      <c r="AS7" s="67">
        <f t="shared" si="9"/>
        <v>0</v>
      </c>
      <c r="AT7" s="68">
        <f t="shared" si="9"/>
        <v>0</v>
      </c>
      <c r="AU7" s="55">
        <f t="shared" si="1"/>
        <v>0</v>
      </c>
      <c r="AV7" s="55">
        <f t="shared" si="1"/>
        <v>0</v>
      </c>
      <c r="AW7" s="55">
        <f t="shared" si="1"/>
        <v>0</v>
      </c>
      <c r="AX7" s="55">
        <f t="shared" si="1"/>
        <v>0</v>
      </c>
      <c r="AY7" s="55">
        <f t="shared" si="1"/>
        <v>0</v>
      </c>
      <c r="AZ7" s="55">
        <f t="shared" si="1"/>
        <v>0</v>
      </c>
      <c r="BA7" s="56">
        <f t="shared" si="1"/>
        <v>0</v>
      </c>
      <c r="BB7" s="39"/>
      <c r="BC7" s="67">
        <f t="shared" si="2"/>
        <v>0</v>
      </c>
      <c r="BD7" s="67">
        <f t="shared" si="2"/>
        <v>0</v>
      </c>
      <c r="BE7" s="68">
        <f t="shared" si="2"/>
        <v>0</v>
      </c>
      <c r="BF7" s="68">
        <f t="shared" si="2"/>
        <v>1</v>
      </c>
      <c r="BG7" s="68">
        <f t="shared" si="2"/>
        <v>1</v>
      </c>
      <c r="BH7" s="68">
        <f t="shared" si="2"/>
        <v>1</v>
      </c>
      <c r="BI7" s="68">
        <f t="shared" si="2"/>
        <v>1</v>
      </c>
      <c r="BJ7" s="68">
        <f t="shared" si="2"/>
        <v>1</v>
      </c>
      <c r="BK7" s="68">
        <f t="shared" si="2"/>
        <v>1</v>
      </c>
      <c r="BL7" s="69">
        <f t="shared" si="2"/>
        <v>1</v>
      </c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277">
        <f t="shared" si="3"/>
        <v>1</v>
      </c>
      <c r="BY7" s="59">
        <f t="shared" si="3"/>
        <v>1</v>
      </c>
      <c r="BZ7" s="59">
        <f t="shared" si="3"/>
        <v>1</v>
      </c>
      <c r="CA7" s="59" t="str">
        <f t="shared" si="3"/>
        <v xml:space="preserve"> </v>
      </c>
      <c r="CB7" s="59" t="str">
        <f t="shared" si="3"/>
        <v xml:space="preserve"> </v>
      </c>
      <c r="CC7" s="59" t="str">
        <f t="shared" si="3"/>
        <v xml:space="preserve"> </v>
      </c>
      <c r="CD7" s="59" t="str">
        <f t="shared" si="3"/>
        <v xml:space="preserve"> </v>
      </c>
      <c r="CE7" s="59" t="str">
        <f t="shared" si="3"/>
        <v xml:space="preserve"> </v>
      </c>
      <c r="CF7" s="59" t="str">
        <f t="shared" si="3"/>
        <v xml:space="preserve"> </v>
      </c>
      <c r="CG7" s="60">
        <f t="shared" si="4"/>
        <v>0</v>
      </c>
      <c r="CH7" s="61">
        <f t="shared" si="5"/>
        <v>0.3</v>
      </c>
      <c r="CI7" s="278">
        <f t="shared" si="6"/>
        <v>0</v>
      </c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</row>
    <row r="8" spans="1:195" ht="15" x14ac:dyDescent="0.2">
      <c r="A8" s="39"/>
      <c r="B8" s="204"/>
      <c r="C8" s="204"/>
      <c r="D8" s="255">
        <f t="shared" si="7"/>
        <v>4</v>
      </c>
      <c r="E8" s="251" t="s">
        <v>137</v>
      </c>
      <c r="F8" s="250" t="s">
        <v>30</v>
      </c>
      <c r="G8" s="250"/>
      <c r="H8" s="250" t="s">
        <v>138</v>
      </c>
      <c r="I8" s="253" t="s">
        <v>139</v>
      </c>
      <c r="J8" s="246" t="s">
        <v>140</v>
      </c>
      <c r="K8" s="207" t="s">
        <v>219</v>
      </c>
      <c r="L8" s="70" t="s">
        <v>219</v>
      </c>
      <c r="M8" s="62" t="s">
        <v>219</v>
      </c>
      <c r="N8" s="62" t="s">
        <v>219</v>
      </c>
      <c r="O8" s="62" t="s">
        <v>219</v>
      </c>
      <c r="P8" s="62"/>
      <c r="Q8" s="72"/>
      <c r="R8" s="113" t="s">
        <v>13</v>
      </c>
      <c r="S8" s="126" t="s">
        <v>13</v>
      </c>
      <c r="T8" s="126" t="s">
        <v>13</v>
      </c>
      <c r="U8" s="126" t="s">
        <v>13</v>
      </c>
      <c r="V8" s="126" t="s">
        <v>13</v>
      </c>
      <c r="W8" s="119" t="s">
        <v>230</v>
      </c>
      <c r="X8" s="78" t="s">
        <v>230</v>
      </c>
      <c r="Y8" s="78" t="s">
        <v>230</v>
      </c>
      <c r="Z8" s="78" t="s">
        <v>230</v>
      </c>
      <c r="AA8" s="131" t="s">
        <v>230</v>
      </c>
      <c r="AB8" s="286">
        <v>8</v>
      </c>
      <c r="AC8" s="381">
        <v>3</v>
      </c>
      <c r="AD8" s="300"/>
      <c r="AE8" s="247">
        <f t="shared" si="8"/>
        <v>0.94318181818181812</v>
      </c>
      <c r="AF8" s="224"/>
      <c r="AG8" s="232">
        <f t="shared" si="0"/>
        <v>1</v>
      </c>
      <c r="AH8" s="54">
        <f t="shared" si="0"/>
        <v>1</v>
      </c>
      <c r="AI8" s="55">
        <f t="shared" si="0"/>
        <v>1</v>
      </c>
      <c r="AJ8" s="55">
        <f t="shared" si="0"/>
        <v>1</v>
      </c>
      <c r="AK8" s="55">
        <f t="shared" si="0"/>
        <v>1</v>
      </c>
      <c r="AL8" s="55">
        <f t="shared" si="0"/>
        <v>1</v>
      </c>
      <c r="AM8" s="55">
        <f t="shared" si="0"/>
        <v>1</v>
      </c>
      <c r="AN8" s="55">
        <f t="shared" si="0"/>
        <v>1</v>
      </c>
      <c r="AO8" s="55">
        <f t="shared" si="0"/>
        <v>1</v>
      </c>
      <c r="AP8" s="56">
        <f t="shared" si="0"/>
        <v>1</v>
      </c>
      <c r="AQ8" s="39"/>
      <c r="AR8" s="67">
        <f t="shared" si="9"/>
        <v>0</v>
      </c>
      <c r="AS8" s="54">
        <f t="shared" si="9"/>
        <v>0</v>
      </c>
      <c r="AT8" s="55">
        <f t="shared" si="9"/>
        <v>0</v>
      </c>
      <c r="AU8" s="55">
        <f t="shared" si="1"/>
        <v>0</v>
      </c>
      <c r="AV8" s="55">
        <f t="shared" si="1"/>
        <v>0</v>
      </c>
      <c r="AW8" s="55">
        <f t="shared" si="1"/>
        <v>0</v>
      </c>
      <c r="AX8" s="55">
        <f t="shared" si="1"/>
        <v>0</v>
      </c>
      <c r="AY8" s="55">
        <f t="shared" si="1"/>
        <v>0</v>
      </c>
      <c r="AZ8" s="55">
        <f t="shared" si="1"/>
        <v>0</v>
      </c>
      <c r="BA8" s="56">
        <f t="shared" si="1"/>
        <v>0</v>
      </c>
      <c r="BB8" s="39"/>
      <c r="BC8" s="67">
        <f t="shared" si="2"/>
        <v>0</v>
      </c>
      <c r="BD8" s="67">
        <f t="shared" si="2"/>
        <v>0</v>
      </c>
      <c r="BE8" s="68">
        <f t="shared" si="2"/>
        <v>0</v>
      </c>
      <c r="BF8" s="68">
        <f t="shared" si="2"/>
        <v>0</v>
      </c>
      <c r="BG8" s="68">
        <f t="shared" si="2"/>
        <v>0</v>
      </c>
      <c r="BH8" s="68">
        <f t="shared" si="2"/>
        <v>0</v>
      </c>
      <c r="BI8" s="68">
        <f t="shared" si="2"/>
        <v>0</v>
      </c>
      <c r="BJ8" s="68">
        <f t="shared" si="2"/>
        <v>0</v>
      </c>
      <c r="BK8" s="68">
        <f t="shared" si="2"/>
        <v>0</v>
      </c>
      <c r="BL8" s="69">
        <f t="shared" si="2"/>
        <v>0</v>
      </c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277">
        <f t="shared" si="3"/>
        <v>1</v>
      </c>
      <c r="BY8" s="59">
        <f t="shared" si="3"/>
        <v>1</v>
      </c>
      <c r="BZ8" s="59">
        <f t="shared" si="3"/>
        <v>1</v>
      </c>
      <c r="CA8" s="59">
        <f t="shared" si="3"/>
        <v>1</v>
      </c>
      <c r="CB8" s="59">
        <f t="shared" si="3"/>
        <v>1</v>
      </c>
      <c r="CC8" s="59">
        <f t="shared" si="3"/>
        <v>1</v>
      </c>
      <c r="CD8" s="59">
        <f t="shared" si="3"/>
        <v>1</v>
      </c>
      <c r="CE8" s="59">
        <f t="shared" si="3"/>
        <v>1</v>
      </c>
      <c r="CF8" s="59">
        <f t="shared" si="3"/>
        <v>1</v>
      </c>
      <c r="CG8" s="60">
        <f t="shared" si="4"/>
        <v>0.375</v>
      </c>
      <c r="CH8" s="61">
        <f t="shared" si="5"/>
        <v>0.9</v>
      </c>
      <c r="CI8" s="278">
        <f t="shared" si="6"/>
        <v>3.7499999999999999E-2</v>
      </c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</row>
    <row r="9" spans="1:195" ht="15" x14ac:dyDescent="0.2">
      <c r="A9" s="39"/>
      <c r="B9" s="204"/>
      <c r="C9" s="204"/>
      <c r="D9" s="255">
        <f t="shared" si="7"/>
        <v>5</v>
      </c>
      <c r="E9" s="251" t="s">
        <v>141</v>
      </c>
      <c r="F9" s="250" t="s">
        <v>30</v>
      </c>
      <c r="H9" s="250" t="s">
        <v>196</v>
      </c>
      <c r="I9" s="260" t="s">
        <v>198</v>
      </c>
      <c r="J9" s="246">
        <v>579167111</v>
      </c>
      <c r="K9" s="207" t="s">
        <v>219</v>
      </c>
      <c r="L9" s="70" t="s">
        <v>219</v>
      </c>
      <c r="M9" s="62" t="s">
        <v>219</v>
      </c>
      <c r="N9" s="62" t="s">
        <v>219</v>
      </c>
      <c r="O9" s="62" t="s">
        <v>219</v>
      </c>
      <c r="P9" s="62"/>
      <c r="Q9" s="72"/>
      <c r="R9" s="113" t="s">
        <v>13</v>
      </c>
      <c r="S9" s="126" t="s">
        <v>13</v>
      </c>
      <c r="T9" s="126" t="s">
        <v>13</v>
      </c>
      <c r="U9" s="126" t="s">
        <v>13</v>
      </c>
      <c r="V9" s="126" t="s">
        <v>13</v>
      </c>
      <c r="W9" s="126" t="s">
        <v>13</v>
      </c>
      <c r="X9" s="126" t="s">
        <v>13</v>
      </c>
      <c r="Y9" s="126" t="s">
        <v>13</v>
      </c>
      <c r="Z9" s="126" t="s">
        <v>13</v>
      </c>
      <c r="AA9" s="135" t="s">
        <v>13</v>
      </c>
      <c r="AB9" s="286">
        <v>51</v>
      </c>
      <c r="AC9" s="381">
        <v>51</v>
      </c>
      <c r="AD9" s="300">
        <v>1166</v>
      </c>
      <c r="AE9" s="247">
        <f t="shared" si="8"/>
        <v>1</v>
      </c>
      <c r="AF9" s="224"/>
      <c r="AG9" s="231">
        <f t="shared" ref="AG9:AP36" si="10">IF(R9="S",1,0)</f>
        <v>1</v>
      </c>
      <c r="AH9" s="54">
        <f t="shared" si="0"/>
        <v>1</v>
      </c>
      <c r="AI9" s="55">
        <f t="shared" si="0"/>
        <v>1</v>
      </c>
      <c r="AJ9" s="55">
        <f t="shared" si="0"/>
        <v>1</v>
      </c>
      <c r="AK9" s="55">
        <f t="shared" si="0"/>
        <v>1</v>
      </c>
      <c r="AL9" s="55">
        <f t="shared" si="0"/>
        <v>1</v>
      </c>
      <c r="AM9" s="55">
        <f t="shared" si="0"/>
        <v>1</v>
      </c>
      <c r="AN9" s="55">
        <f t="shared" si="0"/>
        <v>1</v>
      </c>
      <c r="AO9" s="55">
        <f t="shared" si="0"/>
        <v>1</v>
      </c>
      <c r="AP9" s="56">
        <f t="shared" si="0"/>
        <v>1</v>
      </c>
      <c r="AQ9" s="39"/>
      <c r="AR9" s="54">
        <f t="shared" ref="AR9:AT36" si="11">IF(R9="C",1,0)</f>
        <v>0</v>
      </c>
      <c r="AS9" s="54">
        <f t="shared" si="9"/>
        <v>0</v>
      </c>
      <c r="AT9" s="55">
        <f t="shared" si="9"/>
        <v>0</v>
      </c>
      <c r="AU9" s="55">
        <f t="shared" si="1"/>
        <v>0</v>
      </c>
      <c r="AV9" s="55">
        <f t="shared" si="1"/>
        <v>0</v>
      </c>
      <c r="AW9" s="55">
        <f t="shared" si="1"/>
        <v>0</v>
      </c>
      <c r="AX9" s="55">
        <f t="shared" si="1"/>
        <v>0</v>
      </c>
      <c r="AY9" s="55">
        <f t="shared" si="1"/>
        <v>0</v>
      </c>
      <c r="AZ9" s="55">
        <f t="shared" si="1"/>
        <v>0</v>
      </c>
      <c r="BA9" s="56">
        <f t="shared" si="1"/>
        <v>0</v>
      </c>
      <c r="BB9" s="39"/>
      <c r="BC9" s="67">
        <f t="shared" si="2"/>
        <v>0</v>
      </c>
      <c r="BD9" s="67">
        <f t="shared" si="2"/>
        <v>0</v>
      </c>
      <c r="BE9" s="68">
        <f t="shared" si="2"/>
        <v>0</v>
      </c>
      <c r="BF9" s="68">
        <f t="shared" si="2"/>
        <v>0</v>
      </c>
      <c r="BG9" s="68">
        <f t="shared" si="2"/>
        <v>0</v>
      </c>
      <c r="BH9" s="68">
        <f t="shared" si="2"/>
        <v>0</v>
      </c>
      <c r="BI9" s="68">
        <f t="shared" si="2"/>
        <v>0</v>
      </c>
      <c r="BJ9" s="68">
        <f t="shared" si="2"/>
        <v>0</v>
      </c>
      <c r="BK9" s="68">
        <f t="shared" si="2"/>
        <v>0</v>
      </c>
      <c r="BL9" s="69">
        <f t="shared" si="2"/>
        <v>0</v>
      </c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277">
        <f t="shared" si="3"/>
        <v>1</v>
      </c>
      <c r="BY9" s="59">
        <f t="shared" si="3"/>
        <v>1</v>
      </c>
      <c r="BZ9" s="59">
        <f t="shared" si="3"/>
        <v>1</v>
      </c>
      <c r="CA9" s="59">
        <f t="shared" si="3"/>
        <v>1</v>
      </c>
      <c r="CB9" s="59">
        <f t="shared" si="3"/>
        <v>1</v>
      </c>
      <c r="CC9" s="59">
        <f t="shared" si="3"/>
        <v>1</v>
      </c>
      <c r="CD9" s="59">
        <f t="shared" si="3"/>
        <v>1</v>
      </c>
      <c r="CE9" s="59">
        <f t="shared" si="3"/>
        <v>1</v>
      </c>
      <c r="CF9" s="59">
        <f t="shared" si="3"/>
        <v>1</v>
      </c>
      <c r="CG9" s="60">
        <f t="shared" si="4"/>
        <v>1</v>
      </c>
      <c r="CH9" s="61">
        <f t="shared" si="5"/>
        <v>0.9</v>
      </c>
      <c r="CI9" s="278">
        <f t="shared" si="6"/>
        <v>0.1</v>
      </c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</row>
    <row r="10" spans="1:195" ht="15" x14ac:dyDescent="0.2">
      <c r="A10" s="39"/>
      <c r="B10" s="204"/>
      <c r="C10" s="204"/>
      <c r="D10" s="255">
        <f t="shared" si="7"/>
        <v>6</v>
      </c>
      <c r="E10" s="252" t="s">
        <v>146</v>
      </c>
      <c r="F10" s="250" t="s">
        <v>131</v>
      </c>
      <c r="G10" s="250" t="s">
        <v>237</v>
      </c>
      <c r="H10" s="250" t="s">
        <v>238</v>
      </c>
      <c r="I10" s="253"/>
      <c r="J10" s="246">
        <v>187005450</v>
      </c>
      <c r="K10" s="207" t="s">
        <v>219</v>
      </c>
      <c r="L10" s="70" t="s">
        <v>219</v>
      </c>
      <c r="M10" s="62" t="s">
        <v>219</v>
      </c>
      <c r="N10" s="62" t="s">
        <v>219</v>
      </c>
      <c r="O10" s="62" t="s">
        <v>219</v>
      </c>
      <c r="P10" s="62"/>
      <c r="Q10" s="72"/>
      <c r="R10" s="113" t="s">
        <v>13</v>
      </c>
      <c r="S10" s="126" t="s">
        <v>13</v>
      </c>
      <c r="T10" s="126" t="s">
        <v>13</v>
      </c>
      <c r="U10" s="126" t="s">
        <v>13</v>
      </c>
      <c r="V10" s="126" t="s">
        <v>13</v>
      </c>
      <c r="W10" s="126" t="s">
        <v>13</v>
      </c>
      <c r="X10" s="126" t="s">
        <v>13</v>
      </c>
      <c r="Y10" s="119" t="s">
        <v>14</v>
      </c>
      <c r="Z10" s="119" t="s">
        <v>230</v>
      </c>
      <c r="AA10" s="135" t="s">
        <v>13</v>
      </c>
      <c r="AB10" s="286">
        <v>67</v>
      </c>
      <c r="AC10" s="381">
        <v>14</v>
      </c>
      <c r="AD10" s="300"/>
      <c r="AE10" s="247">
        <f t="shared" si="8"/>
        <v>0.83717774762550889</v>
      </c>
      <c r="AF10" s="224"/>
      <c r="AG10" s="231">
        <f t="shared" si="10"/>
        <v>1</v>
      </c>
      <c r="AH10" s="54">
        <f t="shared" si="0"/>
        <v>1</v>
      </c>
      <c r="AI10" s="55">
        <f t="shared" si="0"/>
        <v>1</v>
      </c>
      <c r="AJ10" s="55">
        <f t="shared" si="0"/>
        <v>1</v>
      </c>
      <c r="AK10" s="55">
        <f t="shared" si="0"/>
        <v>1</v>
      </c>
      <c r="AL10" s="55">
        <f t="shared" si="0"/>
        <v>1</v>
      </c>
      <c r="AM10" s="55">
        <f t="shared" si="0"/>
        <v>1</v>
      </c>
      <c r="AN10" s="55">
        <f t="shared" si="0"/>
        <v>0</v>
      </c>
      <c r="AO10" s="55">
        <f t="shared" si="0"/>
        <v>1</v>
      </c>
      <c r="AP10" s="56">
        <f t="shared" si="0"/>
        <v>1</v>
      </c>
      <c r="AQ10" s="39"/>
      <c r="AR10" s="54">
        <f t="shared" si="11"/>
        <v>0</v>
      </c>
      <c r="AS10" s="54">
        <f t="shared" si="9"/>
        <v>0</v>
      </c>
      <c r="AT10" s="55">
        <f t="shared" si="9"/>
        <v>0</v>
      </c>
      <c r="AU10" s="55">
        <f t="shared" si="1"/>
        <v>0</v>
      </c>
      <c r="AV10" s="55">
        <f t="shared" si="1"/>
        <v>0</v>
      </c>
      <c r="AW10" s="55">
        <f t="shared" si="1"/>
        <v>0</v>
      </c>
      <c r="AX10" s="55">
        <f t="shared" si="1"/>
        <v>0</v>
      </c>
      <c r="AY10" s="55">
        <f t="shared" si="1"/>
        <v>0</v>
      </c>
      <c r="AZ10" s="55">
        <f t="shared" si="1"/>
        <v>0</v>
      </c>
      <c r="BA10" s="56">
        <f t="shared" si="1"/>
        <v>0</v>
      </c>
      <c r="BB10" s="39"/>
      <c r="BC10" s="67">
        <f t="shared" si="2"/>
        <v>0</v>
      </c>
      <c r="BD10" s="67">
        <f t="shared" si="2"/>
        <v>0</v>
      </c>
      <c r="BE10" s="68">
        <f t="shared" si="2"/>
        <v>0</v>
      </c>
      <c r="BF10" s="68">
        <f t="shared" si="2"/>
        <v>0</v>
      </c>
      <c r="BG10" s="68">
        <f t="shared" si="2"/>
        <v>0</v>
      </c>
      <c r="BH10" s="68">
        <f t="shared" si="2"/>
        <v>0</v>
      </c>
      <c r="BI10" s="68">
        <f t="shared" si="2"/>
        <v>0</v>
      </c>
      <c r="BJ10" s="68">
        <f t="shared" si="2"/>
        <v>1</v>
      </c>
      <c r="BK10" s="68">
        <f t="shared" si="2"/>
        <v>0</v>
      </c>
      <c r="BL10" s="69">
        <f t="shared" si="2"/>
        <v>0</v>
      </c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277">
        <f t="shared" si="3"/>
        <v>1</v>
      </c>
      <c r="BY10" s="59">
        <f t="shared" si="3"/>
        <v>1</v>
      </c>
      <c r="BZ10" s="59">
        <f t="shared" si="3"/>
        <v>1</v>
      </c>
      <c r="CA10" s="59">
        <f t="shared" si="3"/>
        <v>1</v>
      </c>
      <c r="CB10" s="59">
        <f t="shared" si="3"/>
        <v>1</v>
      </c>
      <c r="CC10" s="59">
        <f t="shared" si="3"/>
        <v>1</v>
      </c>
      <c r="CD10" s="59">
        <f t="shared" si="3"/>
        <v>1</v>
      </c>
      <c r="CE10" s="59" t="str">
        <f t="shared" si="3"/>
        <v xml:space="preserve"> </v>
      </c>
      <c r="CF10" s="59">
        <f t="shared" si="3"/>
        <v>1</v>
      </c>
      <c r="CG10" s="60">
        <f t="shared" si="4"/>
        <v>0.20895522388059701</v>
      </c>
      <c r="CH10" s="61">
        <f t="shared" si="5"/>
        <v>0.8</v>
      </c>
      <c r="CI10" s="278">
        <f t="shared" si="6"/>
        <v>2.0895522388059702E-2</v>
      </c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</row>
    <row r="11" spans="1:195" ht="15" x14ac:dyDescent="0.2">
      <c r="A11" s="39"/>
      <c r="B11" s="204"/>
      <c r="C11" s="204"/>
      <c r="D11" s="255">
        <f t="shared" si="7"/>
        <v>7</v>
      </c>
      <c r="E11" s="251" t="s">
        <v>149</v>
      </c>
      <c r="F11" s="250" t="s">
        <v>30</v>
      </c>
      <c r="G11" s="250"/>
      <c r="H11" s="250" t="s">
        <v>150</v>
      </c>
      <c r="I11" s="253" t="s">
        <v>151</v>
      </c>
      <c r="J11" s="246">
        <v>579074114</v>
      </c>
      <c r="K11" s="207" t="s">
        <v>219</v>
      </c>
      <c r="L11" s="70" t="s">
        <v>219</v>
      </c>
      <c r="M11" s="62" t="s">
        <v>219</v>
      </c>
      <c r="N11" s="62" t="s">
        <v>219</v>
      </c>
      <c r="O11" s="62" t="s">
        <v>219</v>
      </c>
      <c r="P11" s="62"/>
      <c r="Q11" s="72"/>
      <c r="R11" s="113" t="s">
        <v>13</v>
      </c>
      <c r="S11" s="126" t="s">
        <v>13</v>
      </c>
      <c r="T11" s="126" t="s">
        <v>13</v>
      </c>
      <c r="U11" s="126" t="s">
        <v>13</v>
      </c>
      <c r="V11" s="126" t="s">
        <v>13</v>
      </c>
      <c r="W11" s="126" t="s">
        <v>13</v>
      </c>
      <c r="X11" s="126" t="s">
        <v>13</v>
      </c>
      <c r="Y11" s="126" t="s">
        <v>13</v>
      </c>
      <c r="Z11" s="126" t="s">
        <v>13</v>
      </c>
      <c r="AA11" s="135" t="s">
        <v>13</v>
      </c>
      <c r="AB11" s="286">
        <v>21</v>
      </c>
      <c r="AC11" s="380">
        <v>21</v>
      </c>
      <c r="AD11" s="300"/>
      <c r="AE11" s="247">
        <f t="shared" si="8"/>
        <v>1</v>
      </c>
      <c r="AF11" s="224"/>
      <c r="AG11" s="231">
        <f t="shared" si="10"/>
        <v>1</v>
      </c>
      <c r="AH11" s="54">
        <f t="shared" si="0"/>
        <v>1</v>
      </c>
      <c r="AI11" s="55">
        <f t="shared" si="0"/>
        <v>1</v>
      </c>
      <c r="AJ11" s="55">
        <f t="shared" si="0"/>
        <v>1</v>
      </c>
      <c r="AK11" s="55">
        <f t="shared" si="0"/>
        <v>1</v>
      </c>
      <c r="AL11" s="55">
        <f t="shared" si="0"/>
        <v>1</v>
      </c>
      <c r="AM11" s="55">
        <f t="shared" si="0"/>
        <v>1</v>
      </c>
      <c r="AN11" s="55">
        <f t="shared" si="0"/>
        <v>1</v>
      </c>
      <c r="AO11" s="55">
        <f t="shared" si="0"/>
        <v>1</v>
      </c>
      <c r="AP11" s="56">
        <f t="shared" si="0"/>
        <v>1</v>
      </c>
      <c r="AQ11" s="39"/>
      <c r="AR11" s="54">
        <f t="shared" si="11"/>
        <v>0</v>
      </c>
      <c r="AS11" s="54">
        <f t="shared" si="9"/>
        <v>0</v>
      </c>
      <c r="AT11" s="55">
        <f t="shared" si="9"/>
        <v>0</v>
      </c>
      <c r="AU11" s="55">
        <f t="shared" si="1"/>
        <v>0</v>
      </c>
      <c r="AV11" s="55">
        <f t="shared" si="1"/>
        <v>0</v>
      </c>
      <c r="AW11" s="55">
        <f t="shared" si="1"/>
        <v>0</v>
      </c>
      <c r="AX11" s="55">
        <f t="shared" si="1"/>
        <v>0</v>
      </c>
      <c r="AY11" s="55">
        <f t="shared" si="1"/>
        <v>0</v>
      </c>
      <c r="AZ11" s="55">
        <f t="shared" si="1"/>
        <v>0</v>
      </c>
      <c r="BA11" s="56">
        <f t="shared" si="1"/>
        <v>0</v>
      </c>
      <c r="BB11" s="39"/>
      <c r="BC11" s="67">
        <f t="shared" si="2"/>
        <v>0</v>
      </c>
      <c r="BD11" s="67">
        <f t="shared" si="2"/>
        <v>0</v>
      </c>
      <c r="BE11" s="68">
        <f t="shared" si="2"/>
        <v>0</v>
      </c>
      <c r="BF11" s="68">
        <f t="shared" si="2"/>
        <v>0</v>
      </c>
      <c r="BG11" s="68">
        <f t="shared" si="2"/>
        <v>0</v>
      </c>
      <c r="BH11" s="68">
        <f t="shared" si="2"/>
        <v>0</v>
      </c>
      <c r="BI11" s="68">
        <f t="shared" si="2"/>
        <v>0</v>
      </c>
      <c r="BJ11" s="68">
        <f t="shared" si="2"/>
        <v>0</v>
      </c>
      <c r="BK11" s="68">
        <f t="shared" si="2"/>
        <v>0</v>
      </c>
      <c r="BL11" s="69">
        <f t="shared" si="2"/>
        <v>0</v>
      </c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277">
        <f t="shared" si="3"/>
        <v>1</v>
      </c>
      <c r="BY11" s="59">
        <f t="shared" si="3"/>
        <v>1</v>
      </c>
      <c r="BZ11" s="59">
        <f t="shared" si="3"/>
        <v>1</v>
      </c>
      <c r="CA11" s="59">
        <f t="shared" si="3"/>
        <v>1</v>
      </c>
      <c r="CB11" s="59">
        <f t="shared" si="3"/>
        <v>1</v>
      </c>
      <c r="CC11" s="59">
        <f t="shared" si="3"/>
        <v>1</v>
      </c>
      <c r="CD11" s="59">
        <f t="shared" si="3"/>
        <v>1</v>
      </c>
      <c r="CE11" s="59">
        <f t="shared" si="3"/>
        <v>1</v>
      </c>
      <c r="CF11" s="59">
        <f t="shared" si="3"/>
        <v>1</v>
      </c>
      <c r="CG11" s="60">
        <f t="shared" si="4"/>
        <v>1</v>
      </c>
      <c r="CH11" s="61">
        <f t="shared" si="5"/>
        <v>0.9</v>
      </c>
      <c r="CI11" s="278">
        <f t="shared" si="6"/>
        <v>0.1</v>
      </c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205"/>
      <c r="CW11" s="205"/>
      <c r="CX11" s="205"/>
      <c r="CY11" s="205"/>
      <c r="CZ11" s="205"/>
      <c r="DA11" s="205"/>
      <c r="DB11" s="205"/>
      <c r="DC11" s="205"/>
      <c r="DD11" s="205"/>
      <c r="DE11" s="205"/>
      <c r="DF11" s="205"/>
      <c r="DG11" s="205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</row>
    <row r="12" spans="1:195" ht="15" x14ac:dyDescent="0.2">
      <c r="A12" s="39"/>
      <c r="B12" s="204"/>
      <c r="C12" s="204"/>
      <c r="D12" s="255">
        <f t="shared" si="7"/>
        <v>8</v>
      </c>
      <c r="E12" s="291" t="s">
        <v>38</v>
      </c>
      <c r="F12" s="250" t="s">
        <v>30</v>
      </c>
      <c r="G12" s="250"/>
      <c r="H12" s="250" t="s">
        <v>152</v>
      </c>
      <c r="I12" s="253" t="s">
        <v>153</v>
      </c>
      <c r="J12" s="246">
        <v>847016876</v>
      </c>
      <c r="K12" s="207" t="s">
        <v>219</v>
      </c>
      <c r="L12" s="70" t="s">
        <v>219</v>
      </c>
      <c r="M12" s="62" t="s">
        <v>219</v>
      </c>
      <c r="N12" s="62" t="s">
        <v>219</v>
      </c>
      <c r="O12" s="62" t="s">
        <v>219</v>
      </c>
      <c r="P12" s="62"/>
      <c r="Q12" s="72"/>
      <c r="R12" s="113" t="s">
        <v>13</v>
      </c>
      <c r="S12" s="126" t="s">
        <v>13</v>
      </c>
      <c r="T12" s="126" t="s">
        <v>13</v>
      </c>
      <c r="U12" s="126" t="s">
        <v>13</v>
      </c>
      <c r="V12" s="126" t="s">
        <v>13</v>
      </c>
      <c r="W12" s="126" t="s">
        <v>13</v>
      </c>
      <c r="X12" s="126" t="s">
        <v>13</v>
      </c>
      <c r="Y12" s="126" t="s">
        <v>13</v>
      </c>
      <c r="Z12" s="126" t="s">
        <v>13</v>
      </c>
      <c r="AA12" s="135" t="s">
        <v>13</v>
      </c>
      <c r="AB12" s="286">
        <v>33</v>
      </c>
      <c r="AC12" s="380">
        <v>33</v>
      </c>
      <c r="AD12" s="300"/>
      <c r="AE12" s="247">
        <f t="shared" si="8"/>
        <v>1</v>
      </c>
      <c r="AF12" s="224"/>
      <c r="AG12" s="231">
        <f t="shared" si="10"/>
        <v>1</v>
      </c>
      <c r="AH12" s="54">
        <f t="shared" si="0"/>
        <v>1</v>
      </c>
      <c r="AI12" s="55">
        <f t="shared" si="0"/>
        <v>1</v>
      </c>
      <c r="AJ12" s="55">
        <f t="shared" si="0"/>
        <v>1</v>
      </c>
      <c r="AK12" s="55">
        <f t="shared" si="0"/>
        <v>1</v>
      </c>
      <c r="AL12" s="55">
        <f t="shared" si="0"/>
        <v>1</v>
      </c>
      <c r="AM12" s="55">
        <f t="shared" si="0"/>
        <v>1</v>
      </c>
      <c r="AN12" s="55">
        <f t="shared" si="0"/>
        <v>1</v>
      </c>
      <c r="AO12" s="55">
        <f t="shared" si="0"/>
        <v>1</v>
      </c>
      <c r="AP12" s="56">
        <f t="shared" si="0"/>
        <v>1</v>
      </c>
      <c r="AQ12" s="39"/>
      <c r="AR12" s="54">
        <f t="shared" si="11"/>
        <v>0</v>
      </c>
      <c r="AS12" s="54">
        <f t="shared" si="9"/>
        <v>0</v>
      </c>
      <c r="AT12" s="55">
        <f t="shared" si="9"/>
        <v>0</v>
      </c>
      <c r="AU12" s="55">
        <f t="shared" si="1"/>
        <v>0</v>
      </c>
      <c r="AV12" s="55">
        <f t="shared" si="1"/>
        <v>0</v>
      </c>
      <c r="AW12" s="55">
        <f t="shared" si="1"/>
        <v>0</v>
      </c>
      <c r="AX12" s="55">
        <f t="shared" si="1"/>
        <v>0</v>
      </c>
      <c r="AY12" s="55">
        <f t="shared" si="1"/>
        <v>0</v>
      </c>
      <c r="AZ12" s="55">
        <f t="shared" si="1"/>
        <v>0</v>
      </c>
      <c r="BA12" s="56">
        <f t="shared" si="1"/>
        <v>0</v>
      </c>
      <c r="BB12" s="39"/>
      <c r="BC12" s="67">
        <f t="shared" si="2"/>
        <v>0</v>
      </c>
      <c r="BD12" s="67">
        <f t="shared" si="2"/>
        <v>0</v>
      </c>
      <c r="BE12" s="68">
        <f t="shared" si="2"/>
        <v>0</v>
      </c>
      <c r="BF12" s="68">
        <f t="shared" si="2"/>
        <v>0</v>
      </c>
      <c r="BG12" s="68">
        <f t="shared" si="2"/>
        <v>0</v>
      </c>
      <c r="BH12" s="68">
        <f t="shared" si="2"/>
        <v>0</v>
      </c>
      <c r="BI12" s="68">
        <f t="shared" si="2"/>
        <v>0</v>
      </c>
      <c r="BJ12" s="68">
        <f t="shared" si="2"/>
        <v>0</v>
      </c>
      <c r="BK12" s="68">
        <f t="shared" si="2"/>
        <v>0</v>
      </c>
      <c r="BL12" s="69">
        <f t="shared" si="2"/>
        <v>0</v>
      </c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277">
        <f t="shared" si="3"/>
        <v>1</v>
      </c>
      <c r="BY12" s="59">
        <f t="shared" si="3"/>
        <v>1</v>
      </c>
      <c r="BZ12" s="59">
        <f t="shared" si="3"/>
        <v>1</v>
      </c>
      <c r="CA12" s="59">
        <f t="shared" si="3"/>
        <v>1</v>
      </c>
      <c r="CB12" s="59">
        <f t="shared" si="3"/>
        <v>1</v>
      </c>
      <c r="CC12" s="59">
        <f t="shared" si="3"/>
        <v>1</v>
      </c>
      <c r="CD12" s="59">
        <f t="shared" si="3"/>
        <v>1</v>
      </c>
      <c r="CE12" s="59">
        <f t="shared" si="3"/>
        <v>1</v>
      </c>
      <c r="CF12" s="59">
        <f t="shared" si="3"/>
        <v>1</v>
      </c>
      <c r="CG12" s="60">
        <f t="shared" si="4"/>
        <v>1</v>
      </c>
      <c r="CH12" s="61">
        <f t="shared" si="5"/>
        <v>0.9</v>
      </c>
      <c r="CI12" s="278">
        <f t="shared" si="6"/>
        <v>0.1</v>
      </c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205"/>
      <c r="CW12" s="205"/>
      <c r="CX12" s="205"/>
      <c r="CY12" s="205"/>
      <c r="CZ12" s="205"/>
      <c r="DA12" s="205"/>
      <c r="DB12" s="205"/>
      <c r="DC12" s="205"/>
      <c r="DD12" s="205"/>
      <c r="DE12" s="205"/>
      <c r="DF12" s="205"/>
      <c r="DG12" s="205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</row>
    <row r="13" spans="1:195" ht="15" x14ac:dyDescent="0.2">
      <c r="A13" s="39"/>
      <c r="B13" s="204"/>
      <c r="C13" s="204"/>
      <c r="D13" s="255">
        <f t="shared" si="7"/>
        <v>9</v>
      </c>
      <c r="E13" s="252" t="s">
        <v>154</v>
      </c>
      <c r="F13" s="250" t="s">
        <v>131</v>
      </c>
      <c r="G13" s="250" t="s">
        <v>157</v>
      </c>
      <c r="H13" s="250" t="s">
        <v>235</v>
      </c>
      <c r="I13" s="253" t="s">
        <v>156</v>
      </c>
      <c r="J13" s="246">
        <v>187008963</v>
      </c>
      <c r="K13" s="207" t="s">
        <v>219</v>
      </c>
      <c r="L13" s="70" t="s">
        <v>219</v>
      </c>
      <c r="M13" s="62" t="s">
        <v>219</v>
      </c>
      <c r="N13" s="62" t="s">
        <v>219</v>
      </c>
      <c r="O13" s="62" t="s">
        <v>219</v>
      </c>
      <c r="P13" s="62"/>
      <c r="Q13" s="72"/>
      <c r="R13" s="113" t="s">
        <v>13</v>
      </c>
      <c r="S13" s="126" t="s">
        <v>13</v>
      </c>
      <c r="T13" s="126" t="s">
        <v>13</v>
      </c>
      <c r="U13" s="126" t="s">
        <v>13</v>
      </c>
      <c r="V13" s="126" t="s">
        <v>13</v>
      </c>
      <c r="W13" s="126" t="s">
        <v>13</v>
      </c>
      <c r="X13" s="126" t="s">
        <v>13</v>
      </c>
      <c r="Y13" s="126" t="s">
        <v>13</v>
      </c>
      <c r="Z13" s="126" t="s">
        <v>13</v>
      </c>
      <c r="AA13" s="296" t="s">
        <v>13</v>
      </c>
      <c r="AB13" s="286">
        <v>48</v>
      </c>
      <c r="AC13" s="381">
        <v>12</v>
      </c>
      <c r="AD13" s="300">
        <v>3200</v>
      </c>
      <c r="AE13" s="247">
        <f t="shared" si="8"/>
        <v>0.93181818181818177</v>
      </c>
      <c r="AF13" s="224"/>
      <c r="AG13" s="231">
        <f t="shared" si="10"/>
        <v>1</v>
      </c>
      <c r="AH13" s="54">
        <f t="shared" si="0"/>
        <v>1</v>
      </c>
      <c r="AI13" s="55">
        <f t="shared" si="0"/>
        <v>1</v>
      </c>
      <c r="AJ13" s="55">
        <f t="shared" si="0"/>
        <v>1</v>
      </c>
      <c r="AK13" s="55">
        <f t="shared" si="0"/>
        <v>1</v>
      </c>
      <c r="AL13" s="55">
        <f t="shared" si="0"/>
        <v>1</v>
      </c>
      <c r="AM13" s="55">
        <f t="shared" si="0"/>
        <v>1</v>
      </c>
      <c r="AN13" s="55">
        <f t="shared" si="0"/>
        <v>1</v>
      </c>
      <c r="AO13" s="55">
        <f t="shared" si="0"/>
        <v>1</v>
      </c>
      <c r="AP13" s="56">
        <f t="shared" si="0"/>
        <v>1</v>
      </c>
      <c r="AQ13" s="39"/>
      <c r="AR13" s="54">
        <f t="shared" si="11"/>
        <v>0</v>
      </c>
      <c r="AS13" s="54">
        <f t="shared" si="9"/>
        <v>0</v>
      </c>
      <c r="AT13" s="55">
        <f t="shared" si="9"/>
        <v>0</v>
      </c>
      <c r="AU13" s="68">
        <f t="shared" si="1"/>
        <v>0</v>
      </c>
      <c r="AV13" s="68">
        <f t="shared" si="1"/>
        <v>0</v>
      </c>
      <c r="AW13" s="68">
        <f t="shared" si="1"/>
        <v>0</v>
      </c>
      <c r="AX13" s="68">
        <f t="shared" si="1"/>
        <v>0</v>
      </c>
      <c r="AY13" s="68">
        <f t="shared" si="1"/>
        <v>0</v>
      </c>
      <c r="AZ13" s="68">
        <f t="shared" si="1"/>
        <v>0</v>
      </c>
      <c r="BA13" s="69">
        <f t="shared" si="1"/>
        <v>0</v>
      </c>
      <c r="BB13" s="51"/>
      <c r="BC13" s="67">
        <f t="shared" si="2"/>
        <v>0</v>
      </c>
      <c r="BD13" s="67">
        <f t="shared" si="2"/>
        <v>0</v>
      </c>
      <c r="BE13" s="68">
        <f t="shared" si="2"/>
        <v>0</v>
      </c>
      <c r="BF13" s="68">
        <f t="shared" si="2"/>
        <v>0</v>
      </c>
      <c r="BG13" s="68">
        <f t="shared" si="2"/>
        <v>0</v>
      </c>
      <c r="BH13" s="68">
        <f t="shared" si="2"/>
        <v>0</v>
      </c>
      <c r="BI13" s="68">
        <f t="shared" si="2"/>
        <v>0</v>
      </c>
      <c r="BJ13" s="68">
        <f t="shared" si="2"/>
        <v>0</v>
      </c>
      <c r="BK13" s="68">
        <f t="shared" si="2"/>
        <v>0</v>
      </c>
      <c r="BL13" s="69">
        <f t="shared" si="2"/>
        <v>0</v>
      </c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277">
        <f t="shared" si="3"/>
        <v>1</v>
      </c>
      <c r="BY13" s="59">
        <f t="shared" si="3"/>
        <v>1</v>
      </c>
      <c r="BZ13" s="59">
        <f t="shared" si="3"/>
        <v>1</v>
      </c>
      <c r="CA13" s="59">
        <f t="shared" si="3"/>
        <v>1</v>
      </c>
      <c r="CB13" s="59">
        <f t="shared" si="3"/>
        <v>1</v>
      </c>
      <c r="CC13" s="59">
        <f t="shared" si="3"/>
        <v>1</v>
      </c>
      <c r="CD13" s="59">
        <f t="shared" si="3"/>
        <v>1</v>
      </c>
      <c r="CE13" s="59">
        <f t="shared" si="3"/>
        <v>1</v>
      </c>
      <c r="CF13" s="59">
        <f t="shared" si="3"/>
        <v>1</v>
      </c>
      <c r="CG13" s="60">
        <f t="shared" si="4"/>
        <v>0.25</v>
      </c>
      <c r="CH13" s="61">
        <f t="shared" si="5"/>
        <v>0.9</v>
      </c>
      <c r="CI13" s="278">
        <f t="shared" si="6"/>
        <v>2.5000000000000001E-2</v>
      </c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5"/>
      <c r="DG13" s="205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</row>
    <row r="14" spans="1:195" ht="15" x14ac:dyDescent="0.2">
      <c r="A14" s="39"/>
      <c r="B14" s="204"/>
      <c r="C14" s="204"/>
      <c r="D14" s="255">
        <f t="shared" si="7"/>
        <v>10</v>
      </c>
      <c r="E14" s="251" t="s">
        <v>229</v>
      </c>
      <c r="F14" s="250" t="s">
        <v>158</v>
      </c>
      <c r="G14" s="250" t="s">
        <v>159</v>
      </c>
      <c r="H14" s="250"/>
      <c r="I14" s="253" t="s">
        <v>160</v>
      </c>
      <c r="J14" s="246">
        <v>829431572</v>
      </c>
      <c r="K14" s="207" t="s">
        <v>219</v>
      </c>
      <c r="L14" s="70" t="s">
        <v>219</v>
      </c>
      <c r="M14" s="62" t="s">
        <v>219</v>
      </c>
      <c r="N14" s="62" t="s">
        <v>219</v>
      </c>
      <c r="O14" s="62" t="s">
        <v>219</v>
      </c>
      <c r="P14" s="62"/>
      <c r="Q14" s="72"/>
      <c r="R14" s="113" t="s">
        <v>13</v>
      </c>
      <c r="S14" s="126" t="s">
        <v>13</v>
      </c>
      <c r="T14" s="126" t="s">
        <v>13</v>
      </c>
      <c r="U14" s="126" t="s">
        <v>13</v>
      </c>
      <c r="V14" s="126" t="s">
        <v>13</v>
      </c>
      <c r="W14" s="126" t="s">
        <v>13</v>
      </c>
      <c r="X14" s="126" t="s">
        <v>13</v>
      </c>
      <c r="Y14" s="126" t="s">
        <v>13</v>
      </c>
      <c r="Z14" s="126" t="s">
        <v>13</v>
      </c>
      <c r="AA14" s="135" t="s">
        <v>13</v>
      </c>
      <c r="AB14" s="286">
        <v>313</v>
      </c>
      <c r="AC14" s="381">
        <v>200</v>
      </c>
      <c r="AD14" s="300"/>
      <c r="AE14" s="247">
        <f t="shared" si="8"/>
        <v>0.96717978507115887</v>
      </c>
      <c r="AF14" s="224"/>
      <c r="AG14" s="231">
        <f t="shared" si="10"/>
        <v>1</v>
      </c>
      <c r="AH14" s="54">
        <f t="shared" si="0"/>
        <v>1</v>
      </c>
      <c r="AI14" s="55">
        <f t="shared" si="0"/>
        <v>1</v>
      </c>
      <c r="AJ14" s="55">
        <f t="shared" si="0"/>
        <v>1</v>
      </c>
      <c r="AK14" s="55">
        <f t="shared" si="0"/>
        <v>1</v>
      </c>
      <c r="AL14" s="55">
        <f t="shared" si="0"/>
        <v>1</v>
      </c>
      <c r="AM14" s="55">
        <f t="shared" si="0"/>
        <v>1</v>
      </c>
      <c r="AN14" s="55">
        <f t="shared" si="0"/>
        <v>1</v>
      </c>
      <c r="AO14" s="55">
        <f t="shared" si="0"/>
        <v>1</v>
      </c>
      <c r="AP14" s="56">
        <f t="shared" si="0"/>
        <v>1</v>
      </c>
      <c r="AQ14" s="39"/>
      <c r="AR14" s="54">
        <f t="shared" si="11"/>
        <v>0</v>
      </c>
      <c r="AS14" s="54">
        <f t="shared" si="9"/>
        <v>0</v>
      </c>
      <c r="AT14" s="55">
        <f t="shared" si="9"/>
        <v>0</v>
      </c>
      <c r="AU14" s="55">
        <f t="shared" si="1"/>
        <v>0</v>
      </c>
      <c r="AV14" s="55">
        <f t="shared" si="1"/>
        <v>0</v>
      </c>
      <c r="AW14" s="55">
        <f t="shared" si="1"/>
        <v>0</v>
      </c>
      <c r="AX14" s="55">
        <f t="shared" si="1"/>
        <v>0</v>
      </c>
      <c r="AY14" s="55">
        <f t="shared" si="1"/>
        <v>0</v>
      </c>
      <c r="AZ14" s="55">
        <f t="shared" si="1"/>
        <v>0</v>
      </c>
      <c r="BA14" s="56">
        <f t="shared" si="1"/>
        <v>0</v>
      </c>
      <c r="BB14" s="39"/>
      <c r="BC14" s="67">
        <f t="shared" si="2"/>
        <v>0</v>
      </c>
      <c r="BD14" s="67">
        <f t="shared" si="2"/>
        <v>0</v>
      </c>
      <c r="BE14" s="68">
        <f t="shared" si="2"/>
        <v>0</v>
      </c>
      <c r="BF14" s="68">
        <f t="shared" si="2"/>
        <v>0</v>
      </c>
      <c r="BG14" s="68">
        <f t="shared" si="2"/>
        <v>0</v>
      </c>
      <c r="BH14" s="68">
        <f t="shared" si="2"/>
        <v>0</v>
      </c>
      <c r="BI14" s="68">
        <f t="shared" si="2"/>
        <v>0</v>
      </c>
      <c r="BJ14" s="68">
        <f t="shared" si="2"/>
        <v>0</v>
      </c>
      <c r="BK14" s="68">
        <f t="shared" si="2"/>
        <v>0</v>
      </c>
      <c r="BL14" s="69">
        <f t="shared" si="2"/>
        <v>0</v>
      </c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277">
        <f t="shared" si="3"/>
        <v>1</v>
      </c>
      <c r="BY14" s="59">
        <f t="shared" si="3"/>
        <v>1</v>
      </c>
      <c r="BZ14" s="59">
        <f t="shared" si="3"/>
        <v>1</v>
      </c>
      <c r="CA14" s="59">
        <f t="shared" si="3"/>
        <v>1</v>
      </c>
      <c r="CB14" s="59">
        <f t="shared" si="3"/>
        <v>1</v>
      </c>
      <c r="CC14" s="59">
        <f t="shared" si="3"/>
        <v>1</v>
      </c>
      <c r="CD14" s="59">
        <f t="shared" si="3"/>
        <v>1</v>
      </c>
      <c r="CE14" s="59">
        <f t="shared" si="3"/>
        <v>1</v>
      </c>
      <c r="CF14" s="59">
        <f t="shared" si="3"/>
        <v>1</v>
      </c>
      <c r="CG14" s="60">
        <f t="shared" si="4"/>
        <v>0.63897763578274758</v>
      </c>
      <c r="CH14" s="61">
        <f t="shared" si="5"/>
        <v>0.9</v>
      </c>
      <c r="CI14" s="278">
        <f t="shared" si="6"/>
        <v>6.3897763578274758E-2</v>
      </c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205"/>
      <c r="CW14" s="205"/>
      <c r="CX14" s="205"/>
      <c r="CY14" s="205"/>
      <c r="CZ14" s="205"/>
      <c r="DA14" s="205"/>
      <c r="DB14" s="205"/>
      <c r="DC14" s="205"/>
      <c r="DD14" s="205"/>
      <c r="DE14" s="205"/>
      <c r="DF14" s="205"/>
      <c r="DG14" s="205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</row>
    <row r="15" spans="1:195" ht="15" x14ac:dyDescent="0.2">
      <c r="A15" s="39"/>
      <c r="B15" s="204"/>
      <c r="C15" s="204"/>
      <c r="D15" s="255">
        <f t="shared" si="7"/>
        <v>11</v>
      </c>
      <c r="E15" s="251" t="s">
        <v>228</v>
      </c>
      <c r="F15" s="250" t="s">
        <v>158</v>
      </c>
      <c r="G15" s="250" t="s">
        <v>161</v>
      </c>
      <c r="H15" s="250"/>
      <c r="I15" s="253" t="s">
        <v>162</v>
      </c>
      <c r="J15" s="246">
        <v>829410912</v>
      </c>
      <c r="K15" s="207" t="s">
        <v>219</v>
      </c>
      <c r="L15" s="70" t="s">
        <v>219</v>
      </c>
      <c r="M15" s="62" t="s">
        <v>219</v>
      </c>
      <c r="N15" s="62" t="s">
        <v>219</v>
      </c>
      <c r="O15" s="62" t="s">
        <v>219</v>
      </c>
      <c r="P15" s="62"/>
      <c r="Q15" s="72"/>
      <c r="R15" s="113" t="s">
        <v>13</v>
      </c>
      <c r="S15" s="126" t="s">
        <v>13</v>
      </c>
      <c r="T15" s="126" t="s">
        <v>13</v>
      </c>
      <c r="U15" s="126" t="s">
        <v>13</v>
      </c>
      <c r="V15" s="126" t="s">
        <v>13</v>
      </c>
      <c r="W15" s="126" t="s">
        <v>13</v>
      </c>
      <c r="X15" s="126" t="s">
        <v>13</v>
      </c>
      <c r="Y15" s="126" t="s">
        <v>13</v>
      </c>
      <c r="Z15" s="126" t="s">
        <v>13</v>
      </c>
      <c r="AA15" s="135" t="s">
        <v>13</v>
      </c>
      <c r="AB15" s="286">
        <v>280</v>
      </c>
      <c r="AC15" s="381">
        <v>271</v>
      </c>
      <c r="AD15" s="300">
        <v>10500</v>
      </c>
      <c r="AE15" s="247">
        <f t="shared" si="8"/>
        <v>0.99707792207792201</v>
      </c>
      <c r="AF15" s="224"/>
      <c r="AG15" s="231">
        <f t="shared" si="10"/>
        <v>1</v>
      </c>
      <c r="AH15" s="54">
        <f t="shared" si="0"/>
        <v>1</v>
      </c>
      <c r="AI15" s="55">
        <f t="shared" si="0"/>
        <v>1</v>
      </c>
      <c r="AJ15" s="55">
        <f t="shared" si="0"/>
        <v>1</v>
      </c>
      <c r="AK15" s="55">
        <f t="shared" si="0"/>
        <v>1</v>
      </c>
      <c r="AL15" s="55">
        <f t="shared" si="0"/>
        <v>1</v>
      </c>
      <c r="AM15" s="55">
        <f t="shared" si="0"/>
        <v>1</v>
      </c>
      <c r="AN15" s="55">
        <f t="shared" si="0"/>
        <v>1</v>
      </c>
      <c r="AO15" s="55">
        <f t="shared" si="0"/>
        <v>1</v>
      </c>
      <c r="AP15" s="56">
        <f t="shared" si="0"/>
        <v>1</v>
      </c>
      <c r="AQ15" s="39"/>
      <c r="AR15" s="54">
        <f t="shared" si="11"/>
        <v>0</v>
      </c>
      <c r="AS15" s="54">
        <f t="shared" si="9"/>
        <v>0</v>
      </c>
      <c r="AT15" s="55">
        <f t="shared" si="9"/>
        <v>0</v>
      </c>
      <c r="AU15" s="55">
        <f t="shared" si="1"/>
        <v>0</v>
      </c>
      <c r="AV15" s="55">
        <f t="shared" si="1"/>
        <v>0</v>
      </c>
      <c r="AW15" s="55">
        <f t="shared" si="1"/>
        <v>0</v>
      </c>
      <c r="AX15" s="55">
        <f t="shared" si="1"/>
        <v>0</v>
      </c>
      <c r="AY15" s="55">
        <f t="shared" si="1"/>
        <v>0</v>
      </c>
      <c r="AZ15" s="55">
        <f t="shared" si="1"/>
        <v>0</v>
      </c>
      <c r="BA15" s="56">
        <f t="shared" si="1"/>
        <v>0</v>
      </c>
      <c r="BB15" s="39"/>
      <c r="BC15" s="67">
        <f t="shared" si="2"/>
        <v>0</v>
      </c>
      <c r="BD15" s="67">
        <f t="shared" si="2"/>
        <v>0</v>
      </c>
      <c r="BE15" s="68">
        <f t="shared" si="2"/>
        <v>0</v>
      </c>
      <c r="BF15" s="68">
        <f t="shared" si="2"/>
        <v>0</v>
      </c>
      <c r="BG15" s="68">
        <f t="shared" si="2"/>
        <v>0</v>
      </c>
      <c r="BH15" s="68">
        <f t="shared" si="2"/>
        <v>0</v>
      </c>
      <c r="BI15" s="68">
        <f t="shared" si="2"/>
        <v>0</v>
      </c>
      <c r="BJ15" s="68">
        <f t="shared" si="2"/>
        <v>0</v>
      </c>
      <c r="BK15" s="68">
        <f t="shared" si="2"/>
        <v>0</v>
      </c>
      <c r="BL15" s="69">
        <f t="shared" si="2"/>
        <v>0</v>
      </c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277">
        <f t="shared" si="3"/>
        <v>1</v>
      </c>
      <c r="BY15" s="59">
        <f t="shared" si="3"/>
        <v>1</v>
      </c>
      <c r="BZ15" s="59">
        <f t="shared" si="3"/>
        <v>1</v>
      </c>
      <c r="CA15" s="59">
        <f t="shared" si="3"/>
        <v>1</v>
      </c>
      <c r="CB15" s="59">
        <f t="shared" si="3"/>
        <v>1</v>
      </c>
      <c r="CC15" s="59">
        <f t="shared" si="3"/>
        <v>1</v>
      </c>
      <c r="CD15" s="59">
        <f t="shared" si="3"/>
        <v>1</v>
      </c>
      <c r="CE15" s="59">
        <f t="shared" si="3"/>
        <v>1</v>
      </c>
      <c r="CF15" s="59">
        <f t="shared" si="3"/>
        <v>1</v>
      </c>
      <c r="CG15" s="60">
        <f t="shared" si="4"/>
        <v>0.96785714285714286</v>
      </c>
      <c r="CH15" s="61">
        <f t="shared" si="5"/>
        <v>0.9</v>
      </c>
      <c r="CI15" s="278">
        <f t="shared" si="6"/>
        <v>9.678571428571428E-2</v>
      </c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205"/>
      <c r="CW15" s="205"/>
      <c r="CX15" s="205"/>
      <c r="CY15" s="205"/>
      <c r="CZ15" s="205"/>
      <c r="DA15" s="205"/>
      <c r="DB15" s="205"/>
      <c r="DC15" s="205"/>
      <c r="DD15" s="205"/>
      <c r="DE15" s="205"/>
      <c r="DF15" s="205"/>
      <c r="DG15" s="205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</row>
    <row r="16" spans="1:195" ht="15" x14ac:dyDescent="0.2">
      <c r="A16" s="39"/>
      <c r="B16" s="204"/>
      <c r="C16" s="204"/>
      <c r="D16" s="255">
        <f t="shared" si="7"/>
        <v>12</v>
      </c>
      <c r="E16" s="251" t="s">
        <v>163</v>
      </c>
      <c r="F16" s="250" t="s">
        <v>30</v>
      </c>
      <c r="G16" s="250"/>
      <c r="H16" s="250" t="s">
        <v>232</v>
      </c>
      <c r="I16" s="253"/>
      <c r="J16" s="246">
        <v>187829152</v>
      </c>
      <c r="K16" s="207" t="s">
        <v>219</v>
      </c>
      <c r="L16" s="70" t="s">
        <v>219</v>
      </c>
      <c r="M16" s="62" t="s">
        <v>219</v>
      </c>
      <c r="N16" s="62" t="s">
        <v>219</v>
      </c>
      <c r="O16" s="62" t="s">
        <v>219</v>
      </c>
      <c r="P16" s="62"/>
      <c r="Q16" s="72"/>
      <c r="R16" s="113" t="s">
        <v>13</v>
      </c>
      <c r="S16" s="126" t="s">
        <v>13</v>
      </c>
      <c r="T16" s="126" t="s">
        <v>13</v>
      </c>
      <c r="U16" s="126" t="s">
        <v>13</v>
      </c>
      <c r="V16" s="126" t="s">
        <v>13</v>
      </c>
      <c r="W16" s="126" t="s">
        <v>13</v>
      </c>
      <c r="X16" s="126" t="s">
        <v>13</v>
      </c>
      <c r="Y16" s="126" t="s">
        <v>13</v>
      </c>
      <c r="Z16" s="126" t="s">
        <v>13</v>
      </c>
      <c r="AA16" s="135" t="s">
        <v>13</v>
      </c>
      <c r="AB16" s="286">
        <v>72</v>
      </c>
      <c r="AC16" s="380">
        <v>72</v>
      </c>
      <c r="AD16" s="300"/>
      <c r="AE16" s="247">
        <f t="shared" ref="AE16:AE32" si="12">IF(AB16&gt;0.1,((+AG16+AH16+AI16+AJ16+AK16+AL16+AM16+AN16+AO16+AP16)/11)+((AR16+AS16+AT16+AU16+AV16+AW16+AX16+AY16+AZ16+BA16)/11)+((AC16/AB16)/11)," ")</f>
        <v>1</v>
      </c>
      <c r="AF16" s="224"/>
      <c r="AG16" s="231">
        <f t="shared" si="10"/>
        <v>1</v>
      </c>
      <c r="AH16" s="54">
        <f t="shared" si="0"/>
        <v>1</v>
      </c>
      <c r="AI16" s="55">
        <f t="shared" si="0"/>
        <v>1</v>
      </c>
      <c r="AJ16" s="55">
        <f t="shared" si="0"/>
        <v>1</v>
      </c>
      <c r="AK16" s="55">
        <f t="shared" si="0"/>
        <v>1</v>
      </c>
      <c r="AL16" s="55">
        <f t="shared" si="0"/>
        <v>1</v>
      </c>
      <c r="AM16" s="55">
        <f t="shared" si="0"/>
        <v>1</v>
      </c>
      <c r="AN16" s="55">
        <f t="shared" si="0"/>
        <v>1</v>
      </c>
      <c r="AO16" s="55">
        <f t="shared" si="0"/>
        <v>1</v>
      </c>
      <c r="AP16" s="56">
        <f t="shared" si="0"/>
        <v>1</v>
      </c>
      <c r="AQ16" s="39"/>
      <c r="AR16" s="54">
        <f t="shared" si="11"/>
        <v>0</v>
      </c>
      <c r="AS16" s="54">
        <f t="shared" si="9"/>
        <v>0</v>
      </c>
      <c r="AT16" s="55">
        <f t="shared" si="9"/>
        <v>0</v>
      </c>
      <c r="AU16" s="55">
        <f t="shared" si="1"/>
        <v>0</v>
      </c>
      <c r="AV16" s="55">
        <f t="shared" si="1"/>
        <v>0</v>
      </c>
      <c r="AW16" s="55">
        <f t="shared" si="1"/>
        <v>0</v>
      </c>
      <c r="AX16" s="55">
        <f t="shared" si="1"/>
        <v>0</v>
      </c>
      <c r="AY16" s="55">
        <f t="shared" si="1"/>
        <v>0</v>
      </c>
      <c r="AZ16" s="55">
        <f t="shared" si="1"/>
        <v>0</v>
      </c>
      <c r="BA16" s="56">
        <f t="shared" si="1"/>
        <v>0</v>
      </c>
      <c r="BB16" s="39"/>
      <c r="BC16" s="67">
        <f t="shared" si="2"/>
        <v>0</v>
      </c>
      <c r="BD16" s="67">
        <f t="shared" si="2"/>
        <v>0</v>
      </c>
      <c r="BE16" s="68">
        <f t="shared" si="2"/>
        <v>0</v>
      </c>
      <c r="BF16" s="68">
        <f t="shared" si="2"/>
        <v>0</v>
      </c>
      <c r="BG16" s="68">
        <f t="shared" si="2"/>
        <v>0</v>
      </c>
      <c r="BH16" s="68">
        <f t="shared" si="2"/>
        <v>0</v>
      </c>
      <c r="BI16" s="68">
        <f t="shared" si="2"/>
        <v>0</v>
      </c>
      <c r="BJ16" s="68">
        <f t="shared" si="2"/>
        <v>0</v>
      </c>
      <c r="BK16" s="68">
        <f t="shared" si="2"/>
        <v>0</v>
      </c>
      <c r="BL16" s="69">
        <f t="shared" si="2"/>
        <v>0</v>
      </c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277">
        <f t="shared" si="3"/>
        <v>1</v>
      </c>
      <c r="BY16" s="59">
        <f t="shared" si="3"/>
        <v>1</v>
      </c>
      <c r="BZ16" s="59">
        <f t="shared" si="3"/>
        <v>1</v>
      </c>
      <c r="CA16" s="59">
        <f t="shared" si="3"/>
        <v>1</v>
      </c>
      <c r="CB16" s="59">
        <f t="shared" si="3"/>
        <v>1</v>
      </c>
      <c r="CC16" s="59">
        <f t="shared" si="3"/>
        <v>1</v>
      </c>
      <c r="CD16" s="59">
        <f t="shared" si="3"/>
        <v>1</v>
      </c>
      <c r="CE16" s="59">
        <f t="shared" si="3"/>
        <v>1</v>
      </c>
      <c r="CF16" s="59">
        <f t="shared" si="3"/>
        <v>1</v>
      </c>
      <c r="CG16" s="60">
        <f t="shared" si="4"/>
        <v>1</v>
      </c>
      <c r="CH16" s="61">
        <f t="shared" si="5"/>
        <v>0.9</v>
      </c>
      <c r="CI16" s="278">
        <f t="shared" si="6"/>
        <v>0.1</v>
      </c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</row>
    <row r="17" spans="1:195" ht="15" x14ac:dyDescent="0.2">
      <c r="A17" s="39"/>
      <c r="B17" s="204"/>
      <c r="C17" s="204"/>
      <c r="D17" s="255">
        <f t="shared" si="7"/>
        <v>13</v>
      </c>
      <c r="E17" s="251" t="s">
        <v>167</v>
      </c>
      <c r="F17" s="250" t="s">
        <v>30</v>
      </c>
      <c r="G17" s="250" t="s">
        <v>168</v>
      </c>
      <c r="H17" s="250" t="s">
        <v>168</v>
      </c>
      <c r="I17" s="253" t="s">
        <v>169</v>
      </c>
      <c r="J17" s="246">
        <v>829403283</v>
      </c>
      <c r="K17" s="207" t="s">
        <v>219</v>
      </c>
      <c r="L17" s="70" t="s">
        <v>219</v>
      </c>
      <c r="M17" s="62" t="s">
        <v>219</v>
      </c>
      <c r="N17" s="62" t="s">
        <v>219</v>
      </c>
      <c r="O17" s="62" t="s">
        <v>219</v>
      </c>
      <c r="P17" s="62"/>
      <c r="Q17" s="76"/>
      <c r="R17" s="113" t="s">
        <v>13</v>
      </c>
      <c r="S17" s="113" t="s">
        <v>13</v>
      </c>
      <c r="T17" s="113" t="s">
        <v>13</v>
      </c>
      <c r="U17" s="113" t="s">
        <v>13</v>
      </c>
      <c r="V17" s="113" t="s">
        <v>13</v>
      </c>
      <c r="W17" s="113" t="s">
        <v>13</v>
      </c>
      <c r="X17" s="113" t="s">
        <v>13</v>
      </c>
      <c r="Y17" s="113" t="s">
        <v>13</v>
      </c>
      <c r="Z17" s="113" t="s">
        <v>13</v>
      </c>
      <c r="AA17" s="113" t="s">
        <v>13</v>
      </c>
      <c r="AB17" s="286">
        <v>55</v>
      </c>
      <c r="AC17" s="380">
        <v>55</v>
      </c>
      <c r="AD17" s="300"/>
      <c r="AE17" s="247">
        <f t="shared" si="12"/>
        <v>1</v>
      </c>
      <c r="AF17" s="224"/>
      <c r="AG17" s="231">
        <f t="shared" si="10"/>
        <v>1</v>
      </c>
      <c r="AH17" s="54">
        <f t="shared" si="0"/>
        <v>1</v>
      </c>
      <c r="AI17" s="55">
        <f t="shared" si="0"/>
        <v>1</v>
      </c>
      <c r="AJ17" s="55">
        <f t="shared" si="0"/>
        <v>1</v>
      </c>
      <c r="AK17" s="55">
        <f t="shared" si="0"/>
        <v>1</v>
      </c>
      <c r="AL17" s="55">
        <f t="shared" si="0"/>
        <v>1</v>
      </c>
      <c r="AM17" s="55">
        <f t="shared" si="0"/>
        <v>1</v>
      </c>
      <c r="AN17" s="55">
        <f t="shared" si="0"/>
        <v>1</v>
      </c>
      <c r="AO17" s="55">
        <f t="shared" si="0"/>
        <v>1</v>
      </c>
      <c r="AP17" s="56">
        <f t="shared" si="0"/>
        <v>1</v>
      </c>
      <c r="AQ17" s="39"/>
      <c r="AR17" s="54">
        <f t="shared" si="11"/>
        <v>0</v>
      </c>
      <c r="AS17" s="54">
        <f t="shared" si="9"/>
        <v>0</v>
      </c>
      <c r="AT17" s="55">
        <f t="shared" si="9"/>
        <v>0</v>
      </c>
      <c r="AU17" s="55">
        <f t="shared" si="1"/>
        <v>0</v>
      </c>
      <c r="AV17" s="55">
        <f t="shared" si="1"/>
        <v>0</v>
      </c>
      <c r="AW17" s="55">
        <f t="shared" si="1"/>
        <v>0</v>
      </c>
      <c r="AX17" s="55">
        <f t="shared" si="1"/>
        <v>0</v>
      </c>
      <c r="AY17" s="55">
        <f t="shared" si="1"/>
        <v>0</v>
      </c>
      <c r="AZ17" s="55">
        <f t="shared" si="1"/>
        <v>0</v>
      </c>
      <c r="BA17" s="56">
        <f t="shared" si="1"/>
        <v>0</v>
      </c>
      <c r="BB17" s="39"/>
      <c r="BC17" s="67">
        <f t="shared" si="2"/>
        <v>0</v>
      </c>
      <c r="BD17" s="67">
        <f t="shared" si="2"/>
        <v>0</v>
      </c>
      <c r="BE17" s="68">
        <f t="shared" si="2"/>
        <v>0</v>
      </c>
      <c r="BF17" s="68">
        <f t="shared" si="2"/>
        <v>0</v>
      </c>
      <c r="BG17" s="68">
        <f t="shared" si="2"/>
        <v>0</v>
      </c>
      <c r="BH17" s="68">
        <f t="shared" si="2"/>
        <v>0</v>
      </c>
      <c r="BI17" s="68">
        <f t="shared" si="2"/>
        <v>0</v>
      </c>
      <c r="BJ17" s="68">
        <f t="shared" si="2"/>
        <v>0</v>
      </c>
      <c r="BK17" s="68">
        <f t="shared" si="2"/>
        <v>0</v>
      </c>
      <c r="BL17" s="69">
        <f t="shared" si="2"/>
        <v>0</v>
      </c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277">
        <f t="shared" si="3"/>
        <v>1</v>
      </c>
      <c r="BY17" s="59">
        <f t="shared" si="3"/>
        <v>1</v>
      </c>
      <c r="BZ17" s="59">
        <f t="shared" si="3"/>
        <v>1</v>
      </c>
      <c r="CA17" s="59">
        <f t="shared" si="3"/>
        <v>1</v>
      </c>
      <c r="CB17" s="59">
        <f t="shared" si="3"/>
        <v>1</v>
      </c>
      <c r="CC17" s="59">
        <f t="shared" si="3"/>
        <v>1</v>
      </c>
      <c r="CD17" s="59">
        <f t="shared" si="3"/>
        <v>1</v>
      </c>
      <c r="CE17" s="59">
        <f t="shared" si="3"/>
        <v>1</v>
      </c>
      <c r="CF17" s="59">
        <f t="shared" si="3"/>
        <v>1</v>
      </c>
      <c r="CG17" s="60">
        <f t="shared" si="4"/>
        <v>1</v>
      </c>
      <c r="CH17" s="61">
        <f t="shared" si="5"/>
        <v>0.9</v>
      </c>
      <c r="CI17" s="278">
        <f t="shared" si="6"/>
        <v>0.1</v>
      </c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205"/>
      <c r="CW17" s="205"/>
      <c r="CX17" s="205"/>
      <c r="CY17" s="205"/>
      <c r="CZ17" s="205"/>
      <c r="DA17" s="205"/>
      <c r="DB17" s="205"/>
      <c r="DC17" s="205"/>
      <c r="DD17" s="205"/>
      <c r="DE17" s="205"/>
      <c r="DF17" s="205"/>
      <c r="DG17" s="205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</row>
    <row r="18" spans="1:195" ht="15" x14ac:dyDescent="0.2">
      <c r="A18" s="39"/>
      <c r="B18" s="204"/>
      <c r="C18" s="204"/>
      <c r="D18" s="255">
        <f t="shared" si="7"/>
        <v>14</v>
      </c>
      <c r="E18" s="251" t="s">
        <v>170</v>
      </c>
      <c r="F18" s="250" t="s">
        <v>30</v>
      </c>
      <c r="G18" s="250" t="s">
        <v>224</v>
      </c>
      <c r="H18" s="250" t="s">
        <v>222</v>
      </c>
      <c r="I18" s="332" t="s">
        <v>223</v>
      </c>
      <c r="J18" s="246">
        <v>112786712</v>
      </c>
      <c r="K18" s="207" t="s">
        <v>219</v>
      </c>
      <c r="L18" s="70" t="s">
        <v>219</v>
      </c>
      <c r="M18" s="62" t="s">
        <v>219</v>
      </c>
      <c r="N18" s="62" t="s">
        <v>219</v>
      </c>
      <c r="O18" s="62" t="s">
        <v>219</v>
      </c>
      <c r="P18" s="62" t="s">
        <v>219</v>
      </c>
      <c r="Q18" s="72"/>
      <c r="R18" s="113" t="s">
        <v>13</v>
      </c>
      <c r="S18" s="126" t="s">
        <v>13</v>
      </c>
      <c r="T18" s="126" t="s">
        <v>13</v>
      </c>
      <c r="U18" s="126" t="s">
        <v>13</v>
      </c>
      <c r="V18" s="126" t="s">
        <v>13</v>
      </c>
      <c r="W18" s="126" t="s">
        <v>13</v>
      </c>
      <c r="X18" s="126" t="s">
        <v>13</v>
      </c>
      <c r="Y18" s="126" t="s">
        <v>13</v>
      </c>
      <c r="Z18" s="126" t="s">
        <v>13</v>
      </c>
      <c r="AA18" s="135" t="s">
        <v>13</v>
      </c>
      <c r="AB18" s="286">
        <v>49</v>
      </c>
      <c r="AC18" s="380">
        <v>49</v>
      </c>
      <c r="AD18" s="300">
        <v>3734</v>
      </c>
      <c r="AE18" s="247">
        <f t="shared" si="12"/>
        <v>1</v>
      </c>
      <c r="AF18" s="224" t="s">
        <v>225</v>
      </c>
      <c r="AG18" s="231">
        <f t="shared" si="10"/>
        <v>1</v>
      </c>
      <c r="AH18" s="54">
        <f t="shared" si="0"/>
        <v>1</v>
      </c>
      <c r="AI18" s="55">
        <f t="shared" si="0"/>
        <v>1</v>
      </c>
      <c r="AJ18" s="55">
        <f t="shared" si="0"/>
        <v>1</v>
      </c>
      <c r="AK18" s="55">
        <f t="shared" si="0"/>
        <v>1</v>
      </c>
      <c r="AL18" s="55">
        <f t="shared" si="0"/>
        <v>1</v>
      </c>
      <c r="AM18" s="55">
        <f t="shared" si="0"/>
        <v>1</v>
      </c>
      <c r="AN18" s="55">
        <f t="shared" si="0"/>
        <v>1</v>
      </c>
      <c r="AO18" s="55">
        <f t="shared" si="0"/>
        <v>1</v>
      </c>
      <c r="AP18" s="56">
        <f t="shared" si="0"/>
        <v>1</v>
      </c>
      <c r="AQ18" s="39"/>
      <c r="AR18" s="54">
        <v>0</v>
      </c>
      <c r="AS18" s="54">
        <v>0</v>
      </c>
      <c r="AT18" s="55">
        <v>0</v>
      </c>
      <c r="AU18" s="55">
        <v>0</v>
      </c>
      <c r="AV18" s="55">
        <v>0</v>
      </c>
      <c r="AW18" s="55">
        <v>0</v>
      </c>
      <c r="AX18" s="55">
        <v>0</v>
      </c>
      <c r="AY18" s="55">
        <v>0</v>
      </c>
      <c r="AZ18" s="55">
        <v>0</v>
      </c>
      <c r="BA18" s="56">
        <v>0</v>
      </c>
      <c r="BB18" s="39"/>
      <c r="BC18" s="67">
        <f t="shared" si="2"/>
        <v>0</v>
      </c>
      <c r="BD18" s="67">
        <f t="shared" si="2"/>
        <v>0</v>
      </c>
      <c r="BE18" s="68">
        <f t="shared" si="2"/>
        <v>0</v>
      </c>
      <c r="BF18" s="68">
        <f t="shared" si="2"/>
        <v>0</v>
      </c>
      <c r="BG18" s="68">
        <f t="shared" si="2"/>
        <v>0</v>
      </c>
      <c r="BH18" s="68">
        <f t="shared" si="2"/>
        <v>0</v>
      </c>
      <c r="BI18" s="68">
        <f t="shared" si="2"/>
        <v>0</v>
      </c>
      <c r="BJ18" s="68">
        <f t="shared" si="2"/>
        <v>0</v>
      </c>
      <c r="BK18" s="68">
        <f t="shared" si="2"/>
        <v>0</v>
      </c>
      <c r="BL18" s="69">
        <f t="shared" si="2"/>
        <v>0</v>
      </c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277">
        <f t="shared" si="3"/>
        <v>1</v>
      </c>
      <c r="BY18" s="59">
        <f t="shared" si="3"/>
        <v>1</v>
      </c>
      <c r="BZ18" s="59">
        <f t="shared" si="3"/>
        <v>1</v>
      </c>
      <c r="CA18" s="59">
        <f t="shared" si="3"/>
        <v>1</v>
      </c>
      <c r="CB18" s="59">
        <f t="shared" si="3"/>
        <v>1</v>
      </c>
      <c r="CC18" s="59">
        <f t="shared" si="3"/>
        <v>1</v>
      </c>
      <c r="CD18" s="59">
        <f t="shared" si="3"/>
        <v>1</v>
      </c>
      <c r="CE18" s="59">
        <f t="shared" si="3"/>
        <v>1</v>
      </c>
      <c r="CF18" s="59">
        <f t="shared" si="3"/>
        <v>1</v>
      </c>
      <c r="CG18" s="60">
        <f t="shared" si="4"/>
        <v>1</v>
      </c>
      <c r="CH18" s="61">
        <f t="shared" si="5"/>
        <v>0.9</v>
      </c>
      <c r="CI18" s="278">
        <f t="shared" si="6"/>
        <v>0.1</v>
      </c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205"/>
      <c r="CW18" s="205"/>
      <c r="CX18" s="205"/>
      <c r="CY18" s="205"/>
      <c r="CZ18" s="205"/>
      <c r="DA18" s="205"/>
      <c r="DB18" s="205"/>
      <c r="DC18" s="205"/>
      <c r="DD18" s="205"/>
      <c r="DE18" s="205"/>
      <c r="DF18" s="205"/>
      <c r="DG18" s="205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</row>
    <row r="19" spans="1:195" ht="15" x14ac:dyDescent="0.2">
      <c r="A19" s="39"/>
      <c r="B19" s="204"/>
      <c r="C19" s="204"/>
      <c r="D19" s="255">
        <f t="shared" si="7"/>
        <v>15</v>
      </c>
      <c r="E19" s="251" t="s">
        <v>40</v>
      </c>
      <c r="F19" s="250" t="s">
        <v>30</v>
      </c>
      <c r="G19" s="261" t="s">
        <v>197</v>
      </c>
      <c r="H19" s="250" t="s">
        <v>173</v>
      </c>
      <c r="I19" s="253" t="s">
        <v>174</v>
      </c>
      <c r="J19" s="246" t="s">
        <v>176</v>
      </c>
      <c r="K19" s="207" t="s">
        <v>219</v>
      </c>
      <c r="L19" s="70" t="s">
        <v>219</v>
      </c>
      <c r="M19" s="62" t="s">
        <v>219</v>
      </c>
      <c r="N19" s="62" t="s">
        <v>219</v>
      </c>
      <c r="O19" s="62" t="s">
        <v>219</v>
      </c>
      <c r="P19" s="62"/>
      <c r="Q19" s="64"/>
      <c r="R19" s="113" t="s">
        <v>13</v>
      </c>
      <c r="S19" s="126" t="s">
        <v>13</v>
      </c>
      <c r="T19" s="126" t="s">
        <v>13</v>
      </c>
      <c r="U19" s="119" t="s">
        <v>230</v>
      </c>
      <c r="V19" s="119" t="s">
        <v>13</v>
      </c>
      <c r="W19" s="119" t="s">
        <v>13</v>
      </c>
      <c r="X19" s="119" t="s">
        <v>13</v>
      </c>
      <c r="Y19" s="119" t="s">
        <v>13</v>
      </c>
      <c r="Z19" s="119" t="s">
        <v>13</v>
      </c>
      <c r="AA19" s="296" t="s">
        <v>13</v>
      </c>
      <c r="AB19" s="286">
        <v>76</v>
      </c>
      <c r="AC19" s="381">
        <v>76</v>
      </c>
      <c r="AD19" s="300">
        <v>800</v>
      </c>
      <c r="AE19" s="247">
        <f t="shared" si="12"/>
        <v>1</v>
      </c>
      <c r="AF19" s="224"/>
      <c r="AG19" s="231">
        <f t="shared" si="10"/>
        <v>1</v>
      </c>
      <c r="AH19" s="54">
        <f t="shared" si="0"/>
        <v>1</v>
      </c>
      <c r="AI19" s="55">
        <f t="shared" si="0"/>
        <v>1</v>
      </c>
      <c r="AJ19" s="55">
        <f t="shared" si="0"/>
        <v>1</v>
      </c>
      <c r="AK19" s="55">
        <f t="shared" si="0"/>
        <v>1</v>
      </c>
      <c r="AL19" s="55">
        <f t="shared" si="0"/>
        <v>1</v>
      </c>
      <c r="AM19" s="55">
        <f t="shared" si="0"/>
        <v>1</v>
      </c>
      <c r="AN19" s="55">
        <f t="shared" si="0"/>
        <v>1</v>
      </c>
      <c r="AO19" s="55">
        <f t="shared" si="0"/>
        <v>1</v>
      </c>
      <c r="AP19" s="56">
        <f t="shared" si="0"/>
        <v>1</v>
      </c>
      <c r="AQ19" s="39"/>
      <c r="AR19" s="54">
        <f t="shared" si="11"/>
        <v>0</v>
      </c>
      <c r="AS19" s="54">
        <f t="shared" si="9"/>
        <v>0</v>
      </c>
      <c r="AT19" s="55">
        <f t="shared" si="9"/>
        <v>0</v>
      </c>
      <c r="AU19" s="55">
        <f t="shared" si="1"/>
        <v>0</v>
      </c>
      <c r="AV19" s="55">
        <f t="shared" si="1"/>
        <v>0</v>
      </c>
      <c r="AW19" s="55">
        <f t="shared" si="1"/>
        <v>0</v>
      </c>
      <c r="AX19" s="55">
        <f t="shared" si="1"/>
        <v>0</v>
      </c>
      <c r="AY19" s="55">
        <f t="shared" si="1"/>
        <v>0</v>
      </c>
      <c r="AZ19" s="55">
        <f t="shared" si="1"/>
        <v>0</v>
      </c>
      <c r="BA19" s="56">
        <f t="shared" si="1"/>
        <v>0</v>
      </c>
      <c r="BB19" s="39"/>
      <c r="BC19" s="67">
        <f t="shared" si="2"/>
        <v>0</v>
      </c>
      <c r="BD19" s="67">
        <f t="shared" si="2"/>
        <v>0</v>
      </c>
      <c r="BE19" s="68">
        <f t="shared" si="2"/>
        <v>0</v>
      </c>
      <c r="BF19" s="68">
        <f t="shared" si="2"/>
        <v>0</v>
      </c>
      <c r="BG19" s="68">
        <f t="shared" si="2"/>
        <v>0</v>
      </c>
      <c r="BH19" s="68">
        <f t="shared" si="2"/>
        <v>0</v>
      </c>
      <c r="BI19" s="68">
        <f t="shared" si="2"/>
        <v>0</v>
      </c>
      <c r="BJ19" s="68">
        <f t="shared" si="2"/>
        <v>0</v>
      </c>
      <c r="BK19" s="68">
        <f t="shared" si="2"/>
        <v>0</v>
      </c>
      <c r="BL19" s="69">
        <f t="shared" si="2"/>
        <v>0</v>
      </c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277">
        <f t="shared" si="3"/>
        <v>1</v>
      </c>
      <c r="BY19" s="59">
        <f t="shared" si="3"/>
        <v>1</v>
      </c>
      <c r="BZ19" s="59">
        <f t="shared" si="3"/>
        <v>1</v>
      </c>
      <c r="CA19" s="59">
        <f t="shared" si="3"/>
        <v>1</v>
      </c>
      <c r="CB19" s="59">
        <f t="shared" si="3"/>
        <v>1</v>
      </c>
      <c r="CC19" s="59">
        <f t="shared" si="3"/>
        <v>1</v>
      </c>
      <c r="CD19" s="59">
        <f t="shared" si="3"/>
        <v>1</v>
      </c>
      <c r="CE19" s="59">
        <f t="shared" si="3"/>
        <v>1</v>
      </c>
      <c r="CF19" s="59">
        <f t="shared" si="3"/>
        <v>1</v>
      </c>
      <c r="CG19" s="60">
        <f t="shared" si="4"/>
        <v>1</v>
      </c>
      <c r="CH19" s="61">
        <f t="shared" si="5"/>
        <v>0.9</v>
      </c>
      <c r="CI19" s="278">
        <f t="shared" si="6"/>
        <v>0.1</v>
      </c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205"/>
      <c r="CW19" s="205"/>
      <c r="CX19" s="205"/>
      <c r="CY19" s="205"/>
      <c r="CZ19" s="205"/>
      <c r="DA19" s="205"/>
      <c r="DB19" s="205"/>
      <c r="DC19" s="205"/>
      <c r="DD19" s="205"/>
      <c r="DE19" s="205"/>
      <c r="DF19" s="205"/>
      <c r="DG19" s="205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</row>
    <row r="20" spans="1:195" ht="15" x14ac:dyDescent="0.2">
      <c r="A20" s="39"/>
      <c r="B20" s="204"/>
      <c r="C20" s="204"/>
      <c r="D20" s="255">
        <f>IF(E20&gt;0,(+D19+1)," ")</f>
        <v>16</v>
      </c>
      <c r="E20" s="347" t="s">
        <v>246</v>
      </c>
      <c r="F20" s="250" t="s">
        <v>177</v>
      </c>
      <c r="G20" s="250"/>
      <c r="H20" s="250" t="s">
        <v>178</v>
      </c>
      <c r="I20" s="253" t="s">
        <v>179</v>
      </c>
      <c r="J20" s="246">
        <v>836074875</v>
      </c>
      <c r="K20" s="207" t="s">
        <v>219</v>
      </c>
      <c r="L20" s="70" t="s">
        <v>219</v>
      </c>
      <c r="M20" s="62" t="s">
        <v>219</v>
      </c>
      <c r="N20" s="62" t="s">
        <v>219</v>
      </c>
      <c r="O20" s="62" t="s">
        <v>219</v>
      </c>
      <c r="P20" s="62"/>
      <c r="Q20" s="72"/>
      <c r="R20" s="113" t="s">
        <v>13</v>
      </c>
      <c r="S20" s="126" t="s">
        <v>13</v>
      </c>
      <c r="T20" s="126" t="s">
        <v>13</v>
      </c>
      <c r="U20" s="126" t="s">
        <v>13</v>
      </c>
      <c r="V20" s="119" t="s">
        <v>13</v>
      </c>
      <c r="W20" s="119" t="s">
        <v>13</v>
      </c>
      <c r="X20" s="126" t="s">
        <v>13</v>
      </c>
      <c r="Y20" s="126" t="s">
        <v>13</v>
      </c>
      <c r="Z20" s="78" t="s">
        <v>13</v>
      </c>
      <c r="AA20" s="128" t="s">
        <v>13</v>
      </c>
      <c r="AB20" s="286">
        <v>496</v>
      </c>
      <c r="AC20" s="381">
        <v>264</v>
      </c>
      <c r="AD20" s="300">
        <v>8400</v>
      </c>
      <c r="AE20" s="247">
        <f t="shared" si="12"/>
        <v>0.95747800586510257</v>
      </c>
      <c r="AF20" s="224"/>
      <c r="AG20" s="231">
        <f t="shared" si="10"/>
        <v>1</v>
      </c>
      <c r="AH20" s="54">
        <f t="shared" si="10"/>
        <v>1</v>
      </c>
      <c r="AI20" s="55">
        <f t="shared" si="10"/>
        <v>1</v>
      </c>
      <c r="AJ20" s="55">
        <f t="shared" si="10"/>
        <v>1</v>
      </c>
      <c r="AK20" s="55">
        <f t="shared" si="10"/>
        <v>1</v>
      </c>
      <c r="AL20" s="55">
        <f t="shared" si="10"/>
        <v>1</v>
      </c>
      <c r="AM20" s="55">
        <f t="shared" si="10"/>
        <v>1</v>
      </c>
      <c r="AN20" s="55">
        <f t="shared" si="10"/>
        <v>1</v>
      </c>
      <c r="AO20" s="55">
        <f t="shared" si="10"/>
        <v>1</v>
      </c>
      <c r="AP20" s="56">
        <f t="shared" si="10"/>
        <v>1</v>
      </c>
      <c r="AQ20" s="39"/>
      <c r="AR20" s="54">
        <f t="shared" si="11"/>
        <v>0</v>
      </c>
      <c r="AS20" s="54">
        <f t="shared" si="9"/>
        <v>0</v>
      </c>
      <c r="AT20" s="55">
        <f t="shared" si="9"/>
        <v>0</v>
      </c>
      <c r="AU20" s="55">
        <f t="shared" si="1"/>
        <v>0</v>
      </c>
      <c r="AV20" s="55">
        <f t="shared" si="1"/>
        <v>0</v>
      </c>
      <c r="AW20" s="55">
        <f t="shared" si="1"/>
        <v>0</v>
      </c>
      <c r="AX20" s="55">
        <f t="shared" si="1"/>
        <v>0</v>
      </c>
      <c r="AY20" s="55">
        <f t="shared" si="1"/>
        <v>0</v>
      </c>
      <c r="AZ20" s="55">
        <f t="shared" si="1"/>
        <v>0</v>
      </c>
      <c r="BA20" s="56">
        <f t="shared" si="1"/>
        <v>0</v>
      </c>
      <c r="BB20" s="39"/>
      <c r="BC20" s="67">
        <f t="shared" si="2"/>
        <v>0</v>
      </c>
      <c r="BD20" s="67">
        <f t="shared" si="2"/>
        <v>0</v>
      </c>
      <c r="BE20" s="68">
        <f t="shared" si="2"/>
        <v>0</v>
      </c>
      <c r="BF20" s="68">
        <f t="shared" si="2"/>
        <v>0</v>
      </c>
      <c r="BG20" s="68">
        <f t="shared" si="2"/>
        <v>0</v>
      </c>
      <c r="BH20" s="68">
        <f t="shared" si="2"/>
        <v>0</v>
      </c>
      <c r="BI20" s="68">
        <f t="shared" si="2"/>
        <v>0</v>
      </c>
      <c r="BJ20" s="68">
        <f t="shared" si="2"/>
        <v>0</v>
      </c>
      <c r="BK20" s="68">
        <f t="shared" si="2"/>
        <v>0</v>
      </c>
      <c r="BL20" s="69">
        <f t="shared" si="2"/>
        <v>0</v>
      </c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277">
        <f t="shared" si="3"/>
        <v>1</v>
      </c>
      <c r="BY20" s="59">
        <f t="shared" si="3"/>
        <v>1</v>
      </c>
      <c r="BZ20" s="59">
        <f t="shared" si="3"/>
        <v>1</v>
      </c>
      <c r="CA20" s="59">
        <f t="shared" si="3"/>
        <v>1</v>
      </c>
      <c r="CB20" s="59">
        <f t="shared" si="3"/>
        <v>1</v>
      </c>
      <c r="CC20" s="59">
        <f t="shared" si="3"/>
        <v>1</v>
      </c>
      <c r="CD20" s="59">
        <f t="shared" si="3"/>
        <v>1</v>
      </c>
      <c r="CE20" s="59">
        <f t="shared" si="3"/>
        <v>1</v>
      </c>
      <c r="CF20" s="59">
        <f t="shared" si="3"/>
        <v>1</v>
      </c>
      <c r="CG20" s="60">
        <f t="shared" si="4"/>
        <v>0.532258064516129</v>
      </c>
      <c r="CH20" s="61">
        <f t="shared" si="5"/>
        <v>0.9</v>
      </c>
      <c r="CI20" s="278">
        <f t="shared" si="6"/>
        <v>5.32258064516129E-2</v>
      </c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205"/>
      <c r="CW20" s="205"/>
      <c r="CX20" s="205"/>
      <c r="CY20" s="205"/>
      <c r="CZ20" s="205"/>
      <c r="DA20" s="205"/>
      <c r="DB20" s="205"/>
      <c r="DC20" s="205"/>
      <c r="DD20" s="205"/>
      <c r="DE20" s="205"/>
      <c r="DF20" s="205"/>
      <c r="DG20" s="205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</row>
    <row r="21" spans="1:195" ht="15" x14ac:dyDescent="0.2">
      <c r="A21" s="39"/>
      <c r="B21" s="204"/>
      <c r="C21" s="204"/>
      <c r="D21" s="255">
        <f t="shared" si="7"/>
        <v>17</v>
      </c>
      <c r="E21" s="347" t="s">
        <v>247</v>
      </c>
      <c r="F21" s="250" t="s">
        <v>177</v>
      </c>
      <c r="G21" s="250"/>
      <c r="H21" s="250"/>
      <c r="I21" s="253"/>
      <c r="J21" s="246"/>
      <c r="K21" s="207"/>
      <c r="L21" s="70"/>
      <c r="M21" s="62"/>
      <c r="N21" s="62"/>
      <c r="O21" s="62"/>
      <c r="P21" s="62"/>
      <c r="Q21" s="72"/>
      <c r="R21" s="113" t="s">
        <v>13</v>
      </c>
      <c r="S21" s="126" t="s">
        <v>13</v>
      </c>
      <c r="T21" s="126" t="s">
        <v>13</v>
      </c>
      <c r="U21" s="126" t="s">
        <v>13</v>
      </c>
      <c r="V21" s="119" t="s">
        <v>13</v>
      </c>
      <c r="W21" s="119" t="s">
        <v>13</v>
      </c>
      <c r="X21" s="126" t="s">
        <v>13</v>
      </c>
      <c r="Y21" s="126" t="s">
        <v>13</v>
      </c>
      <c r="Z21" s="78" t="s">
        <v>13</v>
      </c>
      <c r="AA21" s="128" t="s">
        <v>13</v>
      </c>
      <c r="AB21" s="286"/>
      <c r="AC21" s="381"/>
      <c r="AD21" s="300"/>
      <c r="AE21" s="247"/>
      <c r="AF21" s="224"/>
      <c r="AG21" s="231">
        <f t="shared" ref="AG21:AG29" si="13">IF(R21="S",1,0)</f>
        <v>1</v>
      </c>
      <c r="AH21" s="54">
        <f t="shared" ref="AH21:AH29" si="14">IF(S21="S",1,0)</f>
        <v>1</v>
      </c>
      <c r="AI21" s="55">
        <f t="shared" ref="AI21:AI29" si="15">IF(T21="S",1,0)</f>
        <v>1</v>
      </c>
      <c r="AJ21" s="55">
        <f t="shared" ref="AJ21:AJ29" si="16">IF(U21="S",1,0)</f>
        <v>1</v>
      </c>
      <c r="AK21" s="55">
        <f t="shared" ref="AK21:AK29" si="17">IF(V21="S",1,0)</f>
        <v>1</v>
      </c>
      <c r="AL21" s="55">
        <f t="shared" ref="AL21:AL29" si="18">IF(W21="S",1,0)</f>
        <v>1</v>
      </c>
      <c r="AM21" s="55">
        <f t="shared" ref="AM21:AM29" si="19">IF(X21="S",1,0)</f>
        <v>1</v>
      </c>
      <c r="AN21" s="55">
        <f t="shared" ref="AN21:AN29" si="20">IF(Y21="S",1,0)</f>
        <v>1</v>
      </c>
      <c r="AO21" s="55">
        <f t="shared" ref="AO21:AO29" si="21">IF(Z21="S",1,0)</f>
        <v>1</v>
      </c>
      <c r="AP21" s="56">
        <f t="shared" ref="AP21:AP29" si="22">IF(AA21="S",1,0)</f>
        <v>1</v>
      </c>
      <c r="AQ21" s="39"/>
      <c r="AR21" s="54">
        <f t="shared" ref="AR21:AR29" si="23">IF(R21="C",1,0)</f>
        <v>0</v>
      </c>
      <c r="AS21" s="54">
        <f t="shared" ref="AS21:AS29" si="24">IF(S21="C",1,0)</f>
        <v>0</v>
      </c>
      <c r="AT21" s="55">
        <f t="shared" ref="AT21:AT29" si="25">IF(T21="C",1,0)</f>
        <v>0</v>
      </c>
      <c r="AU21" s="55">
        <f t="shared" ref="AU21:AU29" si="26">IF(U21="C",1,0)</f>
        <v>0</v>
      </c>
      <c r="AV21" s="55">
        <f t="shared" ref="AV21:AV29" si="27">IF(V21="C",1,0)</f>
        <v>0</v>
      </c>
      <c r="AW21" s="55">
        <f t="shared" ref="AW21:AW29" si="28">IF(W21="C",1,0)</f>
        <v>0</v>
      </c>
      <c r="AX21" s="55">
        <f t="shared" ref="AX21:AX29" si="29">IF(X21="C",1,0)</f>
        <v>0</v>
      </c>
      <c r="AY21" s="55">
        <f t="shared" ref="AY21:AY29" si="30">IF(Y21="C",1,0)</f>
        <v>0</v>
      </c>
      <c r="AZ21" s="55">
        <f t="shared" ref="AZ21:AZ29" si="31">IF(Z21="C",1,0)</f>
        <v>0</v>
      </c>
      <c r="BA21" s="56">
        <f t="shared" ref="BA21:BA29" si="32">IF(AA21="C",1,0)</f>
        <v>0</v>
      </c>
      <c r="BB21" s="39"/>
      <c r="BC21" s="67">
        <f t="shared" ref="BC21:BC29" si="33">IF(R21="I",1,0)</f>
        <v>0</v>
      </c>
      <c r="BD21" s="67">
        <f t="shared" ref="BD21:BD29" si="34">IF(S21="I",1,0)</f>
        <v>0</v>
      </c>
      <c r="BE21" s="68">
        <f t="shared" ref="BE21:BE29" si="35">IF(T21="I",1,0)</f>
        <v>0</v>
      </c>
      <c r="BF21" s="68">
        <f t="shared" ref="BF21:BF29" si="36">IF(U21="I",1,0)</f>
        <v>0</v>
      </c>
      <c r="BG21" s="68">
        <f t="shared" ref="BG21:BG29" si="37">IF(V21="I",1,0)</f>
        <v>0</v>
      </c>
      <c r="BH21" s="68">
        <f t="shared" ref="BH21:BH29" si="38">IF(W21="I",1,0)</f>
        <v>0</v>
      </c>
      <c r="BI21" s="68">
        <f t="shared" ref="BI21:BI29" si="39">IF(X21="I",1,0)</f>
        <v>0</v>
      </c>
      <c r="BJ21" s="68">
        <f t="shared" ref="BJ21:BJ29" si="40">IF(Y21="I",1,0)</f>
        <v>0</v>
      </c>
      <c r="BK21" s="68">
        <f t="shared" ref="BK21:BK29" si="41">IF(Z21="I",1,0)</f>
        <v>0</v>
      </c>
      <c r="BL21" s="69">
        <f t="shared" ref="BL21:BL29" si="42">IF(AA21="I",1,0)</f>
        <v>0</v>
      </c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277"/>
      <c r="BY21" s="59"/>
      <c r="BZ21" s="59"/>
      <c r="CA21" s="59"/>
      <c r="CB21" s="59"/>
      <c r="CC21" s="59"/>
      <c r="CD21" s="59"/>
      <c r="CE21" s="59"/>
      <c r="CF21" s="59"/>
      <c r="CG21" s="60"/>
      <c r="CH21" s="61"/>
      <c r="CI21" s="278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205"/>
      <c r="CW21" s="205"/>
      <c r="CX21" s="205"/>
      <c r="CY21" s="205"/>
      <c r="CZ21" s="205"/>
      <c r="DA21" s="205"/>
      <c r="DB21" s="205"/>
      <c r="DC21" s="205"/>
      <c r="DD21" s="205"/>
      <c r="DE21" s="205"/>
      <c r="DF21" s="205"/>
      <c r="DG21" s="205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</row>
    <row r="22" spans="1:195" ht="15" x14ac:dyDescent="0.2">
      <c r="A22" s="39"/>
      <c r="B22" s="204"/>
      <c r="C22" s="204"/>
      <c r="D22" s="255">
        <f t="shared" si="7"/>
        <v>18</v>
      </c>
      <c r="E22" s="347" t="s">
        <v>248</v>
      </c>
      <c r="F22" s="250" t="s">
        <v>177</v>
      </c>
      <c r="G22" s="250"/>
      <c r="H22" s="250"/>
      <c r="I22" s="253"/>
      <c r="J22" s="246"/>
      <c r="K22" s="207"/>
      <c r="L22" s="70"/>
      <c r="M22" s="62"/>
      <c r="N22" s="62"/>
      <c r="O22" s="62"/>
      <c r="P22" s="62"/>
      <c r="Q22" s="72"/>
      <c r="R22" s="113" t="s">
        <v>13</v>
      </c>
      <c r="S22" s="126" t="s">
        <v>13</v>
      </c>
      <c r="T22" s="126" t="s">
        <v>13</v>
      </c>
      <c r="U22" s="126" t="s">
        <v>13</v>
      </c>
      <c r="V22" s="119" t="s">
        <v>13</v>
      </c>
      <c r="W22" s="119" t="s">
        <v>13</v>
      </c>
      <c r="X22" s="126" t="s">
        <v>13</v>
      </c>
      <c r="Y22" s="126" t="s">
        <v>13</v>
      </c>
      <c r="Z22" s="78" t="s">
        <v>13</v>
      </c>
      <c r="AA22" s="128" t="s">
        <v>13</v>
      </c>
      <c r="AB22" s="286"/>
      <c r="AC22" s="381"/>
      <c r="AD22" s="300"/>
      <c r="AE22" s="247"/>
      <c r="AF22" s="224"/>
      <c r="AG22" s="231">
        <f t="shared" si="13"/>
        <v>1</v>
      </c>
      <c r="AH22" s="54">
        <f t="shared" si="14"/>
        <v>1</v>
      </c>
      <c r="AI22" s="55">
        <f t="shared" si="15"/>
        <v>1</v>
      </c>
      <c r="AJ22" s="55">
        <f t="shared" si="16"/>
        <v>1</v>
      </c>
      <c r="AK22" s="55">
        <f t="shared" si="17"/>
        <v>1</v>
      </c>
      <c r="AL22" s="55">
        <f t="shared" si="18"/>
        <v>1</v>
      </c>
      <c r="AM22" s="55">
        <f t="shared" si="19"/>
        <v>1</v>
      </c>
      <c r="AN22" s="55">
        <f t="shared" si="20"/>
        <v>1</v>
      </c>
      <c r="AO22" s="55">
        <f t="shared" si="21"/>
        <v>1</v>
      </c>
      <c r="AP22" s="56">
        <f t="shared" si="22"/>
        <v>1</v>
      </c>
      <c r="AQ22" s="39"/>
      <c r="AR22" s="54">
        <f t="shared" si="23"/>
        <v>0</v>
      </c>
      <c r="AS22" s="54">
        <f t="shared" si="24"/>
        <v>0</v>
      </c>
      <c r="AT22" s="55">
        <f t="shared" si="25"/>
        <v>0</v>
      </c>
      <c r="AU22" s="55">
        <f t="shared" si="26"/>
        <v>0</v>
      </c>
      <c r="AV22" s="55">
        <f t="shared" si="27"/>
        <v>0</v>
      </c>
      <c r="AW22" s="55">
        <f t="shared" si="28"/>
        <v>0</v>
      </c>
      <c r="AX22" s="55">
        <f t="shared" si="29"/>
        <v>0</v>
      </c>
      <c r="AY22" s="55">
        <f t="shared" si="30"/>
        <v>0</v>
      </c>
      <c r="AZ22" s="55">
        <f t="shared" si="31"/>
        <v>0</v>
      </c>
      <c r="BA22" s="56">
        <f t="shared" si="32"/>
        <v>0</v>
      </c>
      <c r="BB22" s="39"/>
      <c r="BC22" s="67">
        <f t="shared" si="33"/>
        <v>0</v>
      </c>
      <c r="BD22" s="67">
        <f t="shared" si="34"/>
        <v>0</v>
      </c>
      <c r="BE22" s="68">
        <f t="shared" si="35"/>
        <v>0</v>
      </c>
      <c r="BF22" s="68">
        <f t="shared" si="36"/>
        <v>0</v>
      </c>
      <c r="BG22" s="68">
        <f t="shared" si="37"/>
        <v>0</v>
      </c>
      <c r="BH22" s="68">
        <f t="shared" si="38"/>
        <v>0</v>
      </c>
      <c r="BI22" s="68">
        <f t="shared" si="39"/>
        <v>0</v>
      </c>
      <c r="BJ22" s="68">
        <f t="shared" si="40"/>
        <v>0</v>
      </c>
      <c r="BK22" s="68">
        <f t="shared" si="41"/>
        <v>0</v>
      </c>
      <c r="BL22" s="69">
        <f t="shared" si="42"/>
        <v>0</v>
      </c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277"/>
      <c r="BY22" s="59"/>
      <c r="BZ22" s="59"/>
      <c r="CA22" s="59"/>
      <c r="CB22" s="59"/>
      <c r="CC22" s="59"/>
      <c r="CD22" s="59"/>
      <c r="CE22" s="59"/>
      <c r="CF22" s="59"/>
      <c r="CG22" s="60"/>
      <c r="CH22" s="61"/>
      <c r="CI22" s="278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205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</row>
    <row r="23" spans="1:195" ht="15" x14ac:dyDescent="0.2">
      <c r="A23" s="39"/>
      <c r="B23" s="204"/>
      <c r="C23" s="204"/>
      <c r="D23" s="255">
        <f t="shared" si="7"/>
        <v>19</v>
      </c>
      <c r="E23" s="347" t="s">
        <v>249</v>
      </c>
      <c r="F23" s="250" t="s">
        <v>177</v>
      </c>
      <c r="G23" s="250"/>
      <c r="H23" s="250"/>
      <c r="I23" s="253"/>
      <c r="J23" s="246"/>
      <c r="K23" s="207"/>
      <c r="L23" s="70"/>
      <c r="M23" s="62"/>
      <c r="N23" s="62"/>
      <c r="O23" s="62"/>
      <c r="P23" s="62"/>
      <c r="Q23" s="72"/>
      <c r="R23" s="113" t="s">
        <v>13</v>
      </c>
      <c r="S23" s="126" t="s">
        <v>13</v>
      </c>
      <c r="T23" s="126" t="s">
        <v>13</v>
      </c>
      <c r="U23" s="126" t="s">
        <v>13</v>
      </c>
      <c r="V23" s="119" t="s">
        <v>13</v>
      </c>
      <c r="W23" s="119" t="s">
        <v>13</v>
      </c>
      <c r="X23" s="126" t="s">
        <v>13</v>
      </c>
      <c r="Y23" s="126" t="s">
        <v>13</v>
      </c>
      <c r="Z23" s="78" t="s">
        <v>13</v>
      </c>
      <c r="AA23" s="128" t="s">
        <v>13</v>
      </c>
      <c r="AB23" s="286"/>
      <c r="AC23" s="381"/>
      <c r="AD23" s="300"/>
      <c r="AE23" s="247"/>
      <c r="AF23" s="224"/>
      <c r="AG23" s="231">
        <f t="shared" si="13"/>
        <v>1</v>
      </c>
      <c r="AH23" s="54">
        <f t="shared" si="14"/>
        <v>1</v>
      </c>
      <c r="AI23" s="55">
        <f t="shared" si="15"/>
        <v>1</v>
      </c>
      <c r="AJ23" s="55">
        <f t="shared" si="16"/>
        <v>1</v>
      </c>
      <c r="AK23" s="55">
        <f t="shared" si="17"/>
        <v>1</v>
      </c>
      <c r="AL23" s="55">
        <f t="shared" si="18"/>
        <v>1</v>
      </c>
      <c r="AM23" s="55">
        <f t="shared" si="19"/>
        <v>1</v>
      </c>
      <c r="AN23" s="55">
        <f t="shared" si="20"/>
        <v>1</v>
      </c>
      <c r="AO23" s="55">
        <f t="shared" si="21"/>
        <v>1</v>
      </c>
      <c r="AP23" s="56">
        <f t="shared" si="22"/>
        <v>1</v>
      </c>
      <c r="AQ23" s="39"/>
      <c r="AR23" s="54">
        <f t="shared" si="23"/>
        <v>0</v>
      </c>
      <c r="AS23" s="54">
        <f t="shared" si="24"/>
        <v>0</v>
      </c>
      <c r="AT23" s="55">
        <f t="shared" si="25"/>
        <v>0</v>
      </c>
      <c r="AU23" s="55">
        <f t="shared" si="26"/>
        <v>0</v>
      </c>
      <c r="AV23" s="55">
        <f t="shared" si="27"/>
        <v>0</v>
      </c>
      <c r="AW23" s="55">
        <f t="shared" si="28"/>
        <v>0</v>
      </c>
      <c r="AX23" s="55">
        <f t="shared" si="29"/>
        <v>0</v>
      </c>
      <c r="AY23" s="55">
        <f t="shared" si="30"/>
        <v>0</v>
      </c>
      <c r="AZ23" s="55">
        <f t="shared" si="31"/>
        <v>0</v>
      </c>
      <c r="BA23" s="56">
        <f t="shared" si="32"/>
        <v>0</v>
      </c>
      <c r="BB23" s="39"/>
      <c r="BC23" s="67">
        <f t="shared" si="33"/>
        <v>0</v>
      </c>
      <c r="BD23" s="67">
        <f t="shared" si="34"/>
        <v>0</v>
      </c>
      <c r="BE23" s="68">
        <f t="shared" si="35"/>
        <v>0</v>
      </c>
      <c r="BF23" s="68">
        <f t="shared" si="36"/>
        <v>0</v>
      </c>
      <c r="BG23" s="68">
        <f t="shared" si="37"/>
        <v>0</v>
      </c>
      <c r="BH23" s="68">
        <f t="shared" si="38"/>
        <v>0</v>
      </c>
      <c r="BI23" s="68">
        <f t="shared" si="39"/>
        <v>0</v>
      </c>
      <c r="BJ23" s="68">
        <f t="shared" si="40"/>
        <v>0</v>
      </c>
      <c r="BK23" s="68">
        <f t="shared" si="41"/>
        <v>0</v>
      </c>
      <c r="BL23" s="69">
        <f t="shared" si="42"/>
        <v>0</v>
      </c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277"/>
      <c r="BY23" s="59"/>
      <c r="BZ23" s="59"/>
      <c r="CA23" s="59"/>
      <c r="CB23" s="59"/>
      <c r="CC23" s="59"/>
      <c r="CD23" s="59"/>
      <c r="CE23" s="59"/>
      <c r="CF23" s="59"/>
      <c r="CG23" s="60"/>
      <c r="CH23" s="61"/>
      <c r="CI23" s="278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</row>
    <row r="24" spans="1:195" ht="15" x14ac:dyDescent="0.2">
      <c r="A24" s="39"/>
      <c r="B24" s="204"/>
      <c r="C24" s="204"/>
      <c r="D24" s="255">
        <f t="shared" si="7"/>
        <v>20</v>
      </c>
      <c r="E24" s="347" t="s">
        <v>250</v>
      </c>
      <c r="F24" s="250" t="s">
        <v>177</v>
      </c>
      <c r="G24" s="250"/>
      <c r="H24" s="250"/>
      <c r="I24" s="253"/>
      <c r="J24" s="246"/>
      <c r="K24" s="207"/>
      <c r="L24" s="70"/>
      <c r="M24" s="62"/>
      <c r="N24" s="62"/>
      <c r="O24" s="62"/>
      <c r="P24" s="62"/>
      <c r="Q24" s="72"/>
      <c r="R24" s="113" t="s">
        <v>13</v>
      </c>
      <c r="S24" s="126" t="s">
        <v>13</v>
      </c>
      <c r="T24" s="126" t="s">
        <v>13</v>
      </c>
      <c r="U24" s="126" t="s">
        <v>13</v>
      </c>
      <c r="V24" s="119" t="s">
        <v>13</v>
      </c>
      <c r="W24" s="119" t="s">
        <v>13</v>
      </c>
      <c r="X24" s="126" t="s">
        <v>13</v>
      </c>
      <c r="Y24" s="126" t="s">
        <v>13</v>
      </c>
      <c r="Z24" s="78" t="s">
        <v>13</v>
      </c>
      <c r="AA24" s="128" t="s">
        <v>13</v>
      </c>
      <c r="AB24" s="286"/>
      <c r="AC24" s="381"/>
      <c r="AD24" s="300"/>
      <c r="AE24" s="247"/>
      <c r="AF24" s="224"/>
      <c r="AG24" s="231">
        <f t="shared" si="13"/>
        <v>1</v>
      </c>
      <c r="AH24" s="54">
        <f t="shared" si="14"/>
        <v>1</v>
      </c>
      <c r="AI24" s="55">
        <f t="shared" si="15"/>
        <v>1</v>
      </c>
      <c r="AJ24" s="55">
        <f t="shared" si="16"/>
        <v>1</v>
      </c>
      <c r="AK24" s="55">
        <f t="shared" si="17"/>
        <v>1</v>
      </c>
      <c r="AL24" s="55">
        <f t="shared" si="18"/>
        <v>1</v>
      </c>
      <c r="AM24" s="55">
        <f t="shared" si="19"/>
        <v>1</v>
      </c>
      <c r="AN24" s="55">
        <f t="shared" si="20"/>
        <v>1</v>
      </c>
      <c r="AO24" s="55">
        <f t="shared" si="21"/>
        <v>1</v>
      </c>
      <c r="AP24" s="56">
        <f t="shared" si="22"/>
        <v>1</v>
      </c>
      <c r="AQ24" s="39"/>
      <c r="AR24" s="54">
        <f t="shared" si="23"/>
        <v>0</v>
      </c>
      <c r="AS24" s="54">
        <f t="shared" si="24"/>
        <v>0</v>
      </c>
      <c r="AT24" s="55">
        <f t="shared" si="25"/>
        <v>0</v>
      </c>
      <c r="AU24" s="55">
        <f t="shared" si="26"/>
        <v>0</v>
      </c>
      <c r="AV24" s="55">
        <f t="shared" si="27"/>
        <v>0</v>
      </c>
      <c r="AW24" s="55">
        <f t="shared" si="28"/>
        <v>0</v>
      </c>
      <c r="AX24" s="55">
        <f t="shared" si="29"/>
        <v>0</v>
      </c>
      <c r="AY24" s="55">
        <f t="shared" si="30"/>
        <v>0</v>
      </c>
      <c r="AZ24" s="55">
        <f t="shared" si="31"/>
        <v>0</v>
      </c>
      <c r="BA24" s="56">
        <f t="shared" si="32"/>
        <v>0</v>
      </c>
      <c r="BB24" s="39"/>
      <c r="BC24" s="67">
        <f t="shared" si="33"/>
        <v>0</v>
      </c>
      <c r="BD24" s="67">
        <f t="shared" si="34"/>
        <v>0</v>
      </c>
      <c r="BE24" s="68">
        <f t="shared" si="35"/>
        <v>0</v>
      </c>
      <c r="BF24" s="68">
        <f t="shared" si="36"/>
        <v>0</v>
      </c>
      <c r="BG24" s="68">
        <f t="shared" si="37"/>
        <v>0</v>
      </c>
      <c r="BH24" s="68">
        <f t="shared" si="38"/>
        <v>0</v>
      </c>
      <c r="BI24" s="68">
        <f t="shared" si="39"/>
        <v>0</v>
      </c>
      <c r="BJ24" s="68">
        <f t="shared" si="40"/>
        <v>0</v>
      </c>
      <c r="BK24" s="68">
        <f t="shared" si="41"/>
        <v>0</v>
      </c>
      <c r="BL24" s="69">
        <f t="shared" si="42"/>
        <v>0</v>
      </c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277"/>
      <c r="BY24" s="59"/>
      <c r="BZ24" s="59"/>
      <c r="CA24" s="59"/>
      <c r="CB24" s="59"/>
      <c r="CC24" s="59"/>
      <c r="CD24" s="59"/>
      <c r="CE24" s="59"/>
      <c r="CF24" s="59"/>
      <c r="CG24" s="60"/>
      <c r="CH24" s="61"/>
      <c r="CI24" s="278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205"/>
      <c r="CW24" s="205"/>
      <c r="CX24" s="205"/>
      <c r="CY24" s="205"/>
      <c r="CZ24" s="205"/>
      <c r="DA24" s="205"/>
      <c r="DB24" s="205"/>
      <c r="DC24" s="205"/>
      <c r="DD24" s="205"/>
      <c r="DE24" s="205"/>
      <c r="DF24" s="205"/>
      <c r="DG24" s="205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</row>
    <row r="25" spans="1:195" ht="15" x14ac:dyDescent="0.2">
      <c r="A25" s="39"/>
      <c r="B25" s="204"/>
      <c r="C25" s="204"/>
      <c r="D25" s="255">
        <f t="shared" si="7"/>
        <v>21</v>
      </c>
      <c r="E25" s="347" t="s">
        <v>251</v>
      </c>
      <c r="F25" s="250" t="s">
        <v>177</v>
      </c>
      <c r="G25" s="250"/>
      <c r="H25" s="250"/>
      <c r="I25" s="253"/>
      <c r="J25" s="246"/>
      <c r="K25" s="207"/>
      <c r="L25" s="70"/>
      <c r="M25" s="62"/>
      <c r="N25" s="62"/>
      <c r="O25" s="62"/>
      <c r="P25" s="62"/>
      <c r="Q25" s="72"/>
      <c r="R25" s="113" t="s">
        <v>13</v>
      </c>
      <c r="S25" s="126" t="s">
        <v>13</v>
      </c>
      <c r="T25" s="126" t="s">
        <v>13</v>
      </c>
      <c r="U25" s="126" t="s">
        <v>13</v>
      </c>
      <c r="V25" s="119" t="s">
        <v>13</v>
      </c>
      <c r="W25" s="119" t="s">
        <v>13</v>
      </c>
      <c r="X25" s="126" t="s">
        <v>13</v>
      </c>
      <c r="Y25" s="126" t="s">
        <v>13</v>
      </c>
      <c r="Z25" s="78" t="s">
        <v>13</v>
      </c>
      <c r="AA25" s="128" t="s">
        <v>13</v>
      </c>
      <c r="AB25" s="286"/>
      <c r="AC25" s="381"/>
      <c r="AD25" s="300"/>
      <c r="AE25" s="247"/>
      <c r="AF25" s="224"/>
      <c r="AG25" s="231">
        <f t="shared" si="13"/>
        <v>1</v>
      </c>
      <c r="AH25" s="54">
        <f t="shared" si="14"/>
        <v>1</v>
      </c>
      <c r="AI25" s="55">
        <f t="shared" si="15"/>
        <v>1</v>
      </c>
      <c r="AJ25" s="55">
        <f t="shared" si="16"/>
        <v>1</v>
      </c>
      <c r="AK25" s="55">
        <f t="shared" si="17"/>
        <v>1</v>
      </c>
      <c r="AL25" s="55">
        <f t="shared" si="18"/>
        <v>1</v>
      </c>
      <c r="AM25" s="55">
        <f t="shared" si="19"/>
        <v>1</v>
      </c>
      <c r="AN25" s="55">
        <f t="shared" si="20"/>
        <v>1</v>
      </c>
      <c r="AO25" s="55">
        <f t="shared" si="21"/>
        <v>1</v>
      </c>
      <c r="AP25" s="56">
        <f t="shared" si="22"/>
        <v>1</v>
      </c>
      <c r="AQ25" s="39"/>
      <c r="AR25" s="54">
        <f t="shared" si="23"/>
        <v>0</v>
      </c>
      <c r="AS25" s="54">
        <f t="shared" si="24"/>
        <v>0</v>
      </c>
      <c r="AT25" s="55">
        <f t="shared" si="25"/>
        <v>0</v>
      </c>
      <c r="AU25" s="55">
        <f t="shared" si="26"/>
        <v>0</v>
      </c>
      <c r="AV25" s="55">
        <f t="shared" si="27"/>
        <v>0</v>
      </c>
      <c r="AW25" s="55">
        <f t="shared" si="28"/>
        <v>0</v>
      </c>
      <c r="AX25" s="55">
        <f t="shared" si="29"/>
        <v>0</v>
      </c>
      <c r="AY25" s="55">
        <f t="shared" si="30"/>
        <v>0</v>
      </c>
      <c r="AZ25" s="55">
        <f t="shared" si="31"/>
        <v>0</v>
      </c>
      <c r="BA25" s="56">
        <f t="shared" si="32"/>
        <v>0</v>
      </c>
      <c r="BB25" s="39"/>
      <c r="BC25" s="67">
        <f t="shared" si="33"/>
        <v>0</v>
      </c>
      <c r="BD25" s="67">
        <f t="shared" si="34"/>
        <v>0</v>
      </c>
      <c r="BE25" s="68">
        <f t="shared" si="35"/>
        <v>0</v>
      </c>
      <c r="BF25" s="68">
        <f t="shared" si="36"/>
        <v>0</v>
      </c>
      <c r="BG25" s="68">
        <f t="shared" si="37"/>
        <v>0</v>
      </c>
      <c r="BH25" s="68">
        <f t="shared" si="38"/>
        <v>0</v>
      </c>
      <c r="BI25" s="68">
        <f t="shared" si="39"/>
        <v>0</v>
      </c>
      <c r="BJ25" s="68">
        <f t="shared" si="40"/>
        <v>0</v>
      </c>
      <c r="BK25" s="68">
        <f t="shared" si="41"/>
        <v>0</v>
      </c>
      <c r="BL25" s="69">
        <f t="shared" si="42"/>
        <v>0</v>
      </c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277"/>
      <c r="BY25" s="59"/>
      <c r="BZ25" s="59"/>
      <c r="CA25" s="59"/>
      <c r="CB25" s="59"/>
      <c r="CC25" s="59"/>
      <c r="CD25" s="59"/>
      <c r="CE25" s="59"/>
      <c r="CF25" s="59"/>
      <c r="CG25" s="60"/>
      <c r="CH25" s="61"/>
      <c r="CI25" s="278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205"/>
      <c r="CW25" s="205"/>
      <c r="CX25" s="205"/>
      <c r="CY25" s="205"/>
      <c r="CZ25" s="205"/>
      <c r="DA25" s="205"/>
      <c r="DB25" s="205"/>
      <c r="DC25" s="205"/>
      <c r="DD25" s="205"/>
      <c r="DE25" s="205"/>
      <c r="DF25" s="205"/>
      <c r="DG25" s="205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</row>
    <row r="26" spans="1:195" ht="15" x14ac:dyDescent="0.2">
      <c r="A26" s="39"/>
      <c r="B26" s="204"/>
      <c r="C26" s="204"/>
      <c r="D26" s="255">
        <f t="shared" si="7"/>
        <v>22</v>
      </c>
      <c r="E26" s="347" t="s">
        <v>252</v>
      </c>
      <c r="F26" s="250" t="s">
        <v>177</v>
      </c>
      <c r="G26" s="250"/>
      <c r="H26" s="250"/>
      <c r="I26" s="253"/>
      <c r="J26" s="246"/>
      <c r="K26" s="207"/>
      <c r="L26" s="70"/>
      <c r="M26" s="62"/>
      <c r="N26" s="62"/>
      <c r="O26" s="62"/>
      <c r="P26" s="62"/>
      <c r="Q26" s="72"/>
      <c r="R26" s="113" t="s">
        <v>13</v>
      </c>
      <c r="S26" s="126" t="s">
        <v>13</v>
      </c>
      <c r="T26" s="126" t="s">
        <v>13</v>
      </c>
      <c r="U26" s="126" t="s">
        <v>13</v>
      </c>
      <c r="V26" s="119" t="s">
        <v>13</v>
      </c>
      <c r="W26" s="119" t="s">
        <v>13</v>
      </c>
      <c r="X26" s="126" t="s">
        <v>13</v>
      </c>
      <c r="Y26" s="126" t="s">
        <v>13</v>
      </c>
      <c r="Z26" s="78" t="s">
        <v>13</v>
      </c>
      <c r="AA26" s="128" t="s">
        <v>13</v>
      </c>
      <c r="AB26" s="286"/>
      <c r="AC26" s="381"/>
      <c r="AD26" s="300"/>
      <c r="AE26" s="247"/>
      <c r="AF26" s="224"/>
      <c r="AG26" s="231">
        <f t="shared" si="13"/>
        <v>1</v>
      </c>
      <c r="AH26" s="54">
        <f t="shared" si="14"/>
        <v>1</v>
      </c>
      <c r="AI26" s="55">
        <f t="shared" si="15"/>
        <v>1</v>
      </c>
      <c r="AJ26" s="55">
        <f t="shared" si="16"/>
        <v>1</v>
      </c>
      <c r="AK26" s="55">
        <f t="shared" si="17"/>
        <v>1</v>
      </c>
      <c r="AL26" s="55">
        <f t="shared" si="18"/>
        <v>1</v>
      </c>
      <c r="AM26" s="55">
        <f t="shared" si="19"/>
        <v>1</v>
      </c>
      <c r="AN26" s="55">
        <f t="shared" si="20"/>
        <v>1</v>
      </c>
      <c r="AO26" s="55">
        <f t="shared" si="21"/>
        <v>1</v>
      </c>
      <c r="AP26" s="56">
        <f t="shared" si="22"/>
        <v>1</v>
      </c>
      <c r="AQ26" s="39"/>
      <c r="AR26" s="54">
        <f t="shared" si="23"/>
        <v>0</v>
      </c>
      <c r="AS26" s="54">
        <f t="shared" si="24"/>
        <v>0</v>
      </c>
      <c r="AT26" s="55">
        <f t="shared" si="25"/>
        <v>0</v>
      </c>
      <c r="AU26" s="55">
        <f t="shared" si="26"/>
        <v>0</v>
      </c>
      <c r="AV26" s="55">
        <f t="shared" si="27"/>
        <v>0</v>
      </c>
      <c r="AW26" s="55">
        <f t="shared" si="28"/>
        <v>0</v>
      </c>
      <c r="AX26" s="55">
        <f t="shared" si="29"/>
        <v>0</v>
      </c>
      <c r="AY26" s="55">
        <f t="shared" si="30"/>
        <v>0</v>
      </c>
      <c r="AZ26" s="55">
        <f t="shared" si="31"/>
        <v>0</v>
      </c>
      <c r="BA26" s="56">
        <f t="shared" si="32"/>
        <v>0</v>
      </c>
      <c r="BB26" s="39"/>
      <c r="BC26" s="67">
        <f t="shared" si="33"/>
        <v>0</v>
      </c>
      <c r="BD26" s="67">
        <f t="shared" si="34"/>
        <v>0</v>
      </c>
      <c r="BE26" s="68">
        <f t="shared" si="35"/>
        <v>0</v>
      </c>
      <c r="BF26" s="68">
        <f t="shared" si="36"/>
        <v>0</v>
      </c>
      <c r="BG26" s="68">
        <f t="shared" si="37"/>
        <v>0</v>
      </c>
      <c r="BH26" s="68">
        <f t="shared" si="38"/>
        <v>0</v>
      </c>
      <c r="BI26" s="68">
        <f t="shared" si="39"/>
        <v>0</v>
      </c>
      <c r="BJ26" s="68">
        <f t="shared" si="40"/>
        <v>0</v>
      </c>
      <c r="BK26" s="68">
        <f t="shared" si="41"/>
        <v>0</v>
      </c>
      <c r="BL26" s="69">
        <f t="shared" si="42"/>
        <v>0</v>
      </c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277"/>
      <c r="BY26" s="59"/>
      <c r="BZ26" s="59"/>
      <c r="CA26" s="59"/>
      <c r="CB26" s="59"/>
      <c r="CC26" s="59"/>
      <c r="CD26" s="59"/>
      <c r="CE26" s="59"/>
      <c r="CF26" s="59"/>
      <c r="CG26" s="60"/>
      <c r="CH26" s="61"/>
      <c r="CI26" s="278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205"/>
      <c r="CW26" s="205"/>
      <c r="CX26" s="205"/>
      <c r="CY26" s="205"/>
      <c r="CZ26" s="205"/>
      <c r="DA26" s="205"/>
      <c r="DB26" s="205"/>
      <c r="DC26" s="205"/>
      <c r="DD26" s="205"/>
      <c r="DE26" s="205"/>
      <c r="DF26" s="205"/>
      <c r="DG26" s="205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</row>
    <row r="27" spans="1:195" ht="15" x14ac:dyDescent="0.2">
      <c r="A27" s="39"/>
      <c r="B27" s="204"/>
      <c r="C27" s="204"/>
      <c r="D27" s="255">
        <f t="shared" si="7"/>
        <v>23</v>
      </c>
      <c r="E27" s="347" t="s">
        <v>253</v>
      </c>
      <c r="F27" s="250" t="s">
        <v>177</v>
      </c>
      <c r="G27" s="250"/>
      <c r="H27" s="250"/>
      <c r="I27" s="253"/>
      <c r="J27" s="246"/>
      <c r="K27" s="207"/>
      <c r="L27" s="70"/>
      <c r="M27" s="62"/>
      <c r="N27" s="62"/>
      <c r="O27" s="62"/>
      <c r="P27" s="62"/>
      <c r="Q27" s="72"/>
      <c r="R27" s="113" t="s">
        <v>13</v>
      </c>
      <c r="S27" s="126" t="s">
        <v>13</v>
      </c>
      <c r="T27" s="126" t="s">
        <v>13</v>
      </c>
      <c r="U27" s="126" t="s">
        <v>13</v>
      </c>
      <c r="V27" s="119" t="s">
        <v>13</v>
      </c>
      <c r="W27" s="119" t="s">
        <v>13</v>
      </c>
      <c r="X27" s="126" t="s">
        <v>13</v>
      </c>
      <c r="Y27" s="126" t="s">
        <v>13</v>
      </c>
      <c r="Z27" s="78" t="s">
        <v>13</v>
      </c>
      <c r="AA27" s="128" t="s">
        <v>13</v>
      </c>
      <c r="AB27" s="286"/>
      <c r="AC27" s="381"/>
      <c r="AD27" s="300"/>
      <c r="AE27" s="247"/>
      <c r="AF27" s="224"/>
      <c r="AG27" s="231">
        <f t="shared" si="13"/>
        <v>1</v>
      </c>
      <c r="AH27" s="54">
        <f t="shared" si="14"/>
        <v>1</v>
      </c>
      <c r="AI27" s="55">
        <f t="shared" si="15"/>
        <v>1</v>
      </c>
      <c r="AJ27" s="55">
        <f t="shared" si="16"/>
        <v>1</v>
      </c>
      <c r="AK27" s="55">
        <f t="shared" si="17"/>
        <v>1</v>
      </c>
      <c r="AL27" s="55">
        <f t="shared" si="18"/>
        <v>1</v>
      </c>
      <c r="AM27" s="55">
        <f t="shared" si="19"/>
        <v>1</v>
      </c>
      <c r="AN27" s="55">
        <f t="shared" si="20"/>
        <v>1</v>
      </c>
      <c r="AO27" s="55">
        <f t="shared" si="21"/>
        <v>1</v>
      </c>
      <c r="AP27" s="56">
        <f t="shared" si="22"/>
        <v>1</v>
      </c>
      <c r="AQ27" s="39"/>
      <c r="AR27" s="54">
        <f t="shared" si="23"/>
        <v>0</v>
      </c>
      <c r="AS27" s="54">
        <f t="shared" si="24"/>
        <v>0</v>
      </c>
      <c r="AT27" s="55">
        <f t="shared" si="25"/>
        <v>0</v>
      </c>
      <c r="AU27" s="55">
        <f t="shared" si="26"/>
        <v>0</v>
      </c>
      <c r="AV27" s="55">
        <f t="shared" si="27"/>
        <v>0</v>
      </c>
      <c r="AW27" s="55">
        <f t="shared" si="28"/>
        <v>0</v>
      </c>
      <c r="AX27" s="55">
        <f t="shared" si="29"/>
        <v>0</v>
      </c>
      <c r="AY27" s="55">
        <f t="shared" si="30"/>
        <v>0</v>
      </c>
      <c r="AZ27" s="55">
        <f t="shared" si="31"/>
        <v>0</v>
      </c>
      <c r="BA27" s="56">
        <f t="shared" si="32"/>
        <v>0</v>
      </c>
      <c r="BB27" s="39"/>
      <c r="BC27" s="67">
        <f t="shared" si="33"/>
        <v>0</v>
      </c>
      <c r="BD27" s="67">
        <f t="shared" si="34"/>
        <v>0</v>
      </c>
      <c r="BE27" s="68">
        <f t="shared" si="35"/>
        <v>0</v>
      </c>
      <c r="BF27" s="68">
        <f t="shared" si="36"/>
        <v>0</v>
      </c>
      <c r="BG27" s="68">
        <f t="shared" si="37"/>
        <v>0</v>
      </c>
      <c r="BH27" s="68">
        <f t="shared" si="38"/>
        <v>0</v>
      </c>
      <c r="BI27" s="68">
        <f t="shared" si="39"/>
        <v>0</v>
      </c>
      <c r="BJ27" s="68">
        <f t="shared" si="40"/>
        <v>0</v>
      </c>
      <c r="BK27" s="68">
        <f t="shared" si="41"/>
        <v>0</v>
      </c>
      <c r="BL27" s="69">
        <f t="shared" si="42"/>
        <v>0</v>
      </c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277"/>
      <c r="BY27" s="59"/>
      <c r="BZ27" s="59"/>
      <c r="CA27" s="59"/>
      <c r="CB27" s="59"/>
      <c r="CC27" s="59"/>
      <c r="CD27" s="59"/>
      <c r="CE27" s="59"/>
      <c r="CF27" s="59"/>
      <c r="CG27" s="60"/>
      <c r="CH27" s="61"/>
      <c r="CI27" s="278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205"/>
      <c r="CW27" s="205"/>
      <c r="CX27" s="205"/>
      <c r="CY27" s="205"/>
      <c r="CZ27" s="205"/>
      <c r="DA27" s="205"/>
      <c r="DB27" s="205"/>
      <c r="DC27" s="205"/>
      <c r="DD27" s="205"/>
      <c r="DE27" s="205"/>
      <c r="DF27" s="205"/>
      <c r="DG27" s="205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</row>
    <row r="28" spans="1:195" thickBot="1" x14ac:dyDescent="0.25">
      <c r="A28" s="39"/>
      <c r="B28" s="204"/>
      <c r="C28" s="204"/>
      <c r="D28" s="255">
        <f t="shared" si="7"/>
        <v>24</v>
      </c>
      <c r="E28" s="347" t="s">
        <v>254</v>
      </c>
      <c r="F28" s="250" t="s">
        <v>177</v>
      </c>
      <c r="G28" s="250"/>
      <c r="H28" s="250"/>
      <c r="I28" s="253"/>
      <c r="J28" s="246"/>
      <c r="K28" s="207"/>
      <c r="L28" s="70"/>
      <c r="M28" s="62"/>
      <c r="N28" s="62"/>
      <c r="O28" s="62"/>
      <c r="P28" s="62"/>
      <c r="Q28" s="72"/>
      <c r="R28" s="113" t="s">
        <v>13</v>
      </c>
      <c r="S28" s="126" t="s">
        <v>13</v>
      </c>
      <c r="T28" s="126" t="s">
        <v>13</v>
      </c>
      <c r="U28" s="126" t="s">
        <v>13</v>
      </c>
      <c r="V28" s="119" t="s">
        <v>13</v>
      </c>
      <c r="W28" s="119" t="s">
        <v>13</v>
      </c>
      <c r="X28" s="126" t="s">
        <v>13</v>
      </c>
      <c r="Y28" s="126" t="s">
        <v>13</v>
      </c>
      <c r="Z28" s="78" t="s">
        <v>13</v>
      </c>
      <c r="AA28" s="128" t="s">
        <v>13</v>
      </c>
      <c r="AB28" s="286"/>
      <c r="AC28" s="381"/>
      <c r="AD28" s="300"/>
      <c r="AE28" s="247"/>
      <c r="AF28" s="224"/>
      <c r="AG28" s="321">
        <f t="shared" si="13"/>
        <v>1</v>
      </c>
      <c r="AH28" s="54">
        <f t="shared" si="14"/>
        <v>1</v>
      </c>
      <c r="AI28" s="55">
        <f t="shared" si="15"/>
        <v>1</v>
      </c>
      <c r="AJ28" s="55">
        <f t="shared" si="16"/>
        <v>1</v>
      </c>
      <c r="AK28" s="55">
        <f t="shared" si="17"/>
        <v>1</v>
      </c>
      <c r="AL28" s="55">
        <f t="shared" si="18"/>
        <v>1</v>
      </c>
      <c r="AM28" s="55">
        <f t="shared" si="19"/>
        <v>1</v>
      </c>
      <c r="AN28" s="55">
        <f t="shared" si="20"/>
        <v>1</v>
      </c>
      <c r="AO28" s="55">
        <f t="shared" si="21"/>
        <v>1</v>
      </c>
      <c r="AP28" s="56">
        <f t="shared" si="22"/>
        <v>1</v>
      </c>
      <c r="AQ28" s="39"/>
      <c r="AR28" s="322">
        <f t="shared" si="23"/>
        <v>0</v>
      </c>
      <c r="AS28" s="54">
        <f t="shared" si="24"/>
        <v>0</v>
      </c>
      <c r="AT28" s="55">
        <f t="shared" si="25"/>
        <v>0</v>
      </c>
      <c r="AU28" s="55">
        <f t="shared" si="26"/>
        <v>0</v>
      </c>
      <c r="AV28" s="55">
        <f t="shared" si="27"/>
        <v>0</v>
      </c>
      <c r="AW28" s="55">
        <f t="shared" si="28"/>
        <v>0</v>
      </c>
      <c r="AX28" s="55">
        <f t="shared" si="29"/>
        <v>0</v>
      </c>
      <c r="AY28" s="55">
        <f t="shared" si="30"/>
        <v>0</v>
      </c>
      <c r="AZ28" s="55">
        <f t="shared" si="31"/>
        <v>0</v>
      </c>
      <c r="BA28" s="56">
        <f t="shared" si="32"/>
        <v>0</v>
      </c>
      <c r="BB28" s="39"/>
      <c r="BC28" s="325">
        <f t="shared" si="33"/>
        <v>0</v>
      </c>
      <c r="BD28" s="67">
        <f t="shared" si="34"/>
        <v>0</v>
      </c>
      <c r="BE28" s="68">
        <f t="shared" si="35"/>
        <v>0</v>
      </c>
      <c r="BF28" s="68">
        <f t="shared" si="36"/>
        <v>0</v>
      </c>
      <c r="BG28" s="68">
        <f t="shared" si="37"/>
        <v>0</v>
      </c>
      <c r="BH28" s="68">
        <f t="shared" si="38"/>
        <v>0</v>
      </c>
      <c r="BI28" s="68">
        <f t="shared" si="39"/>
        <v>0</v>
      </c>
      <c r="BJ28" s="68">
        <f t="shared" si="40"/>
        <v>0</v>
      </c>
      <c r="BK28" s="68">
        <f t="shared" si="41"/>
        <v>0</v>
      </c>
      <c r="BL28" s="69">
        <f t="shared" si="42"/>
        <v>0</v>
      </c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277"/>
      <c r="BY28" s="59"/>
      <c r="BZ28" s="59"/>
      <c r="CA28" s="59"/>
      <c r="CB28" s="59"/>
      <c r="CC28" s="59"/>
      <c r="CD28" s="59"/>
      <c r="CE28" s="59"/>
      <c r="CF28" s="59"/>
      <c r="CG28" s="60"/>
      <c r="CH28" s="61"/>
      <c r="CI28" s="278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205"/>
      <c r="CW28" s="205"/>
      <c r="CX28" s="205"/>
      <c r="CY28" s="205"/>
      <c r="CZ28" s="205"/>
      <c r="DA28" s="205"/>
      <c r="DB28" s="205"/>
      <c r="DC28" s="205"/>
      <c r="DD28" s="205"/>
      <c r="DE28" s="205"/>
      <c r="DF28" s="205"/>
      <c r="DG28" s="205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</row>
    <row r="29" spans="1:195" ht="15" x14ac:dyDescent="0.2">
      <c r="A29" s="39"/>
      <c r="B29" s="204"/>
      <c r="C29" s="204"/>
      <c r="D29" s="255">
        <f t="shared" si="7"/>
        <v>25</v>
      </c>
      <c r="E29" s="347" t="s">
        <v>255</v>
      </c>
      <c r="F29" s="250" t="s">
        <v>177</v>
      </c>
      <c r="G29" s="250"/>
      <c r="H29" s="250"/>
      <c r="I29" s="253"/>
      <c r="J29" s="246"/>
      <c r="K29" s="207"/>
      <c r="L29" s="70"/>
      <c r="M29" s="62"/>
      <c r="N29" s="62"/>
      <c r="O29" s="62"/>
      <c r="P29" s="62"/>
      <c r="Q29" s="72"/>
      <c r="R29" s="113" t="s">
        <v>13</v>
      </c>
      <c r="S29" s="126" t="s">
        <v>13</v>
      </c>
      <c r="T29" s="126" t="s">
        <v>13</v>
      </c>
      <c r="U29" s="126" t="s">
        <v>13</v>
      </c>
      <c r="V29" s="119" t="s">
        <v>13</v>
      </c>
      <c r="W29" s="119" t="s">
        <v>13</v>
      </c>
      <c r="X29" s="126" t="s">
        <v>13</v>
      </c>
      <c r="Y29" s="126" t="s">
        <v>13</v>
      </c>
      <c r="Z29" s="78" t="s">
        <v>13</v>
      </c>
      <c r="AA29" s="128" t="s">
        <v>13</v>
      </c>
      <c r="AB29" s="286"/>
      <c r="AC29" s="381"/>
      <c r="AD29" s="300"/>
      <c r="AE29" s="247"/>
      <c r="AF29" s="224"/>
      <c r="AG29" s="266">
        <f t="shared" si="13"/>
        <v>1</v>
      </c>
      <c r="AH29" s="53">
        <f t="shared" si="14"/>
        <v>1</v>
      </c>
      <c r="AI29" s="55">
        <f t="shared" si="15"/>
        <v>1</v>
      </c>
      <c r="AJ29" s="55">
        <f t="shared" si="16"/>
        <v>1</v>
      </c>
      <c r="AK29" s="55">
        <f t="shared" si="17"/>
        <v>1</v>
      </c>
      <c r="AL29" s="55">
        <f t="shared" si="18"/>
        <v>1</v>
      </c>
      <c r="AM29" s="55">
        <f t="shared" si="19"/>
        <v>1</v>
      </c>
      <c r="AN29" s="55">
        <f t="shared" si="20"/>
        <v>1</v>
      </c>
      <c r="AO29" s="55">
        <f t="shared" si="21"/>
        <v>1</v>
      </c>
      <c r="AP29" s="56">
        <f t="shared" si="22"/>
        <v>1</v>
      </c>
      <c r="AQ29" s="39"/>
      <c r="AR29" s="266">
        <f t="shared" si="23"/>
        <v>0</v>
      </c>
      <c r="AS29" s="53">
        <f t="shared" si="24"/>
        <v>0</v>
      </c>
      <c r="AT29" s="55">
        <f t="shared" si="25"/>
        <v>0</v>
      </c>
      <c r="AU29" s="55">
        <f t="shared" si="26"/>
        <v>0</v>
      </c>
      <c r="AV29" s="55">
        <f t="shared" si="27"/>
        <v>0</v>
      </c>
      <c r="AW29" s="55">
        <f t="shared" si="28"/>
        <v>0</v>
      </c>
      <c r="AX29" s="55">
        <f t="shared" si="29"/>
        <v>0</v>
      </c>
      <c r="AY29" s="55">
        <f t="shared" si="30"/>
        <v>0</v>
      </c>
      <c r="AZ29" s="55">
        <f t="shared" si="31"/>
        <v>0</v>
      </c>
      <c r="BA29" s="56">
        <f t="shared" si="32"/>
        <v>0</v>
      </c>
      <c r="BB29" s="39"/>
      <c r="BC29" s="269">
        <f t="shared" si="33"/>
        <v>0</v>
      </c>
      <c r="BD29" s="66">
        <f t="shared" si="34"/>
        <v>0</v>
      </c>
      <c r="BE29" s="68">
        <f t="shared" si="35"/>
        <v>0</v>
      </c>
      <c r="BF29" s="68">
        <f t="shared" si="36"/>
        <v>0</v>
      </c>
      <c r="BG29" s="68">
        <f t="shared" si="37"/>
        <v>0</v>
      </c>
      <c r="BH29" s="68">
        <f t="shared" si="38"/>
        <v>0</v>
      </c>
      <c r="BI29" s="68">
        <f t="shared" si="39"/>
        <v>0</v>
      </c>
      <c r="BJ29" s="68">
        <f t="shared" si="40"/>
        <v>0</v>
      </c>
      <c r="BK29" s="68">
        <f t="shared" si="41"/>
        <v>0</v>
      </c>
      <c r="BL29" s="69">
        <f t="shared" si="42"/>
        <v>0</v>
      </c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277"/>
      <c r="BY29" s="59"/>
      <c r="BZ29" s="59"/>
      <c r="CA29" s="59"/>
      <c r="CB29" s="59"/>
      <c r="CC29" s="59"/>
      <c r="CD29" s="59"/>
      <c r="CE29" s="59"/>
      <c r="CF29" s="59"/>
      <c r="CG29" s="60"/>
      <c r="CH29" s="61"/>
      <c r="CI29" s="278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205"/>
      <c r="CW29" s="205"/>
      <c r="CX29" s="205"/>
      <c r="CY29" s="205"/>
      <c r="CZ29" s="205"/>
      <c r="DA29" s="205"/>
      <c r="DB29" s="205"/>
      <c r="DC29" s="205"/>
      <c r="DD29" s="205"/>
      <c r="DE29" s="205"/>
      <c r="DF29" s="205"/>
      <c r="DG29" s="205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</row>
    <row r="30" spans="1:195" ht="15" x14ac:dyDescent="0.2">
      <c r="A30" s="39"/>
      <c r="B30" s="204"/>
      <c r="C30" s="204"/>
      <c r="D30" s="255">
        <f t="shared" si="7"/>
        <v>26</v>
      </c>
      <c r="E30" s="251" t="s">
        <v>37</v>
      </c>
      <c r="F30" s="250" t="s">
        <v>241</v>
      </c>
      <c r="G30" s="250" t="s">
        <v>189</v>
      </c>
      <c r="H30" s="250" t="s">
        <v>180</v>
      </c>
      <c r="I30" s="290" t="s">
        <v>181</v>
      </c>
      <c r="J30" s="246" t="s">
        <v>182</v>
      </c>
      <c r="K30" s="207" t="s">
        <v>219</v>
      </c>
      <c r="L30" s="70" t="s">
        <v>219</v>
      </c>
      <c r="M30" s="62" t="s">
        <v>219</v>
      </c>
      <c r="N30" s="62" t="s">
        <v>219</v>
      </c>
      <c r="O30" s="62" t="s">
        <v>219</v>
      </c>
      <c r="P30" s="62"/>
      <c r="Q30" s="72"/>
      <c r="R30" s="289" t="s">
        <v>13</v>
      </c>
      <c r="S30" s="126" t="s">
        <v>13</v>
      </c>
      <c r="T30" s="126" t="s">
        <v>13</v>
      </c>
      <c r="U30" s="126" t="s">
        <v>13</v>
      </c>
      <c r="V30" s="126" t="s">
        <v>13</v>
      </c>
      <c r="W30" s="126" t="s">
        <v>13</v>
      </c>
      <c r="X30" s="126" t="s">
        <v>13</v>
      </c>
      <c r="Y30" s="119" t="s">
        <v>13</v>
      </c>
      <c r="Z30" s="119" t="s">
        <v>13</v>
      </c>
      <c r="AA30" s="296" t="s">
        <v>14</v>
      </c>
      <c r="AB30" s="286">
        <v>21</v>
      </c>
      <c r="AC30" s="380">
        <v>0</v>
      </c>
      <c r="AD30" s="300">
        <v>835</v>
      </c>
      <c r="AE30" s="247">
        <f t="shared" si="12"/>
        <v>0.81818181818181823</v>
      </c>
      <c r="AF30" s="224"/>
      <c r="AG30" s="54">
        <f t="shared" si="10"/>
        <v>1</v>
      </c>
      <c r="AH30" s="53">
        <f t="shared" si="10"/>
        <v>1</v>
      </c>
      <c r="AI30" s="55">
        <f t="shared" si="10"/>
        <v>1</v>
      </c>
      <c r="AJ30" s="55">
        <f t="shared" si="10"/>
        <v>1</v>
      </c>
      <c r="AK30" s="55">
        <f t="shared" si="10"/>
        <v>1</v>
      </c>
      <c r="AL30" s="55">
        <f t="shared" si="10"/>
        <v>1</v>
      </c>
      <c r="AM30" s="55">
        <f t="shared" si="10"/>
        <v>1</v>
      </c>
      <c r="AN30" s="55">
        <f t="shared" si="10"/>
        <v>1</v>
      </c>
      <c r="AO30" s="55">
        <f t="shared" si="10"/>
        <v>1</v>
      </c>
      <c r="AP30" s="56">
        <f t="shared" si="10"/>
        <v>0</v>
      </c>
      <c r="AQ30" s="39"/>
      <c r="AR30" s="54">
        <f t="shared" si="11"/>
        <v>0</v>
      </c>
      <c r="AS30" s="53">
        <f t="shared" si="11"/>
        <v>0</v>
      </c>
      <c r="AT30" s="55">
        <f t="shared" si="11"/>
        <v>0</v>
      </c>
      <c r="AU30" s="55">
        <f t="shared" si="1"/>
        <v>0</v>
      </c>
      <c r="AV30" s="55">
        <f t="shared" si="1"/>
        <v>0</v>
      </c>
      <c r="AW30" s="55">
        <f t="shared" si="1"/>
        <v>0</v>
      </c>
      <c r="AX30" s="55">
        <f t="shared" si="1"/>
        <v>0</v>
      </c>
      <c r="AY30" s="55">
        <f t="shared" si="1"/>
        <v>0</v>
      </c>
      <c r="AZ30" s="55">
        <f t="shared" si="1"/>
        <v>0</v>
      </c>
      <c r="BA30" s="56">
        <f t="shared" si="1"/>
        <v>0</v>
      </c>
      <c r="BB30" s="39"/>
      <c r="BC30" s="67">
        <f t="shared" si="2"/>
        <v>0</v>
      </c>
      <c r="BD30" s="66">
        <f t="shared" si="2"/>
        <v>0</v>
      </c>
      <c r="BE30" s="68">
        <f t="shared" si="2"/>
        <v>0</v>
      </c>
      <c r="BF30" s="68">
        <f t="shared" si="2"/>
        <v>0</v>
      </c>
      <c r="BG30" s="68">
        <f t="shared" si="2"/>
        <v>0</v>
      </c>
      <c r="BH30" s="68">
        <f t="shared" si="2"/>
        <v>0</v>
      </c>
      <c r="BI30" s="68">
        <f t="shared" si="2"/>
        <v>0</v>
      </c>
      <c r="BJ30" s="68">
        <f t="shared" si="2"/>
        <v>0</v>
      </c>
      <c r="BK30" s="68">
        <f t="shared" si="2"/>
        <v>0</v>
      </c>
      <c r="BL30" s="69">
        <f t="shared" si="2"/>
        <v>1</v>
      </c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277">
        <f t="shared" si="3"/>
        <v>1</v>
      </c>
      <c r="BY30" s="59">
        <f t="shared" si="3"/>
        <v>1</v>
      </c>
      <c r="BZ30" s="59">
        <f t="shared" si="3"/>
        <v>1</v>
      </c>
      <c r="CA30" s="59">
        <f t="shared" si="3"/>
        <v>1</v>
      </c>
      <c r="CB30" s="59">
        <f t="shared" si="3"/>
        <v>1</v>
      </c>
      <c r="CC30" s="59">
        <f t="shared" si="3"/>
        <v>1</v>
      </c>
      <c r="CD30" s="59">
        <f t="shared" si="3"/>
        <v>1</v>
      </c>
      <c r="CE30" s="59">
        <f t="shared" si="3"/>
        <v>1</v>
      </c>
      <c r="CF30" s="59">
        <f t="shared" si="3"/>
        <v>1</v>
      </c>
      <c r="CG30" s="60">
        <f t="shared" si="4"/>
        <v>0</v>
      </c>
      <c r="CH30" s="61">
        <f t="shared" si="5"/>
        <v>0.9</v>
      </c>
      <c r="CI30" s="278">
        <f t="shared" si="6"/>
        <v>0</v>
      </c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205"/>
      <c r="CW30" s="205"/>
      <c r="CX30" s="205"/>
      <c r="CY30" s="205"/>
      <c r="CZ30" s="205"/>
      <c r="DA30" s="205"/>
      <c r="DB30" s="205"/>
      <c r="DC30" s="205"/>
      <c r="DD30" s="205"/>
      <c r="DE30" s="205"/>
      <c r="DF30" s="205"/>
      <c r="DG30" s="205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</row>
    <row r="31" spans="1:195" ht="15" x14ac:dyDescent="0.2">
      <c r="A31" s="39"/>
      <c r="B31" s="204"/>
      <c r="C31" s="204"/>
      <c r="D31" s="255">
        <f t="shared" si="7"/>
        <v>27</v>
      </c>
      <c r="E31" s="251" t="s">
        <v>227</v>
      </c>
      <c r="F31" s="250" t="s">
        <v>184</v>
      </c>
      <c r="G31" s="250" t="s">
        <v>185</v>
      </c>
      <c r="H31" s="250" t="s">
        <v>186</v>
      </c>
      <c r="I31" s="253" t="s">
        <v>190</v>
      </c>
      <c r="J31" s="246"/>
      <c r="K31" s="207" t="s">
        <v>219</v>
      </c>
      <c r="L31" s="70" t="s">
        <v>219</v>
      </c>
      <c r="M31" s="62" t="s">
        <v>219</v>
      </c>
      <c r="N31" s="62" t="s">
        <v>219</v>
      </c>
      <c r="O31" s="62" t="s">
        <v>219</v>
      </c>
      <c r="P31" s="62"/>
      <c r="Q31" s="72"/>
      <c r="R31" s="113" t="s">
        <v>13</v>
      </c>
      <c r="S31" s="126" t="s">
        <v>13</v>
      </c>
      <c r="T31" s="126" t="s">
        <v>13</v>
      </c>
      <c r="U31" s="119" t="s">
        <v>14</v>
      </c>
      <c r="V31" s="119" t="s">
        <v>14</v>
      </c>
      <c r="W31" s="119" t="s">
        <v>14</v>
      </c>
      <c r="X31" s="126" t="s">
        <v>13</v>
      </c>
      <c r="Y31" s="126" t="s">
        <v>13</v>
      </c>
      <c r="Z31" s="119" t="s">
        <v>14</v>
      </c>
      <c r="AA31" s="135" t="s">
        <v>13</v>
      </c>
      <c r="AB31" s="286">
        <v>100</v>
      </c>
      <c r="AC31" s="380">
        <v>0</v>
      </c>
      <c r="AD31" s="300"/>
      <c r="AE31" s="247">
        <f t="shared" si="12"/>
        <v>0.54545454545454541</v>
      </c>
      <c r="AF31" s="224"/>
      <c r="AG31" s="54">
        <f t="shared" si="10"/>
        <v>1</v>
      </c>
      <c r="AH31" s="53">
        <f t="shared" si="10"/>
        <v>1</v>
      </c>
      <c r="AI31" s="55">
        <f t="shared" si="10"/>
        <v>1</v>
      </c>
      <c r="AJ31" s="55">
        <f t="shared" si="10"/>
        <v>0</v>
      </c>
      <c r="AK31" s="55">
        <f t="shared" si="10"/>
        <v>0</v>
      </c>
      <c r="AL31" s="55">
        <f t="shared" si="10"/>
        <v>0</v>
      </c>
      <c r="AM31" s="55">
        <f t="shared" si="10"/>
        <v>1</v>
      </c>
      <c r="AN31" s="55">
        <f t="shared" si="10"/>
        <v>1</v>
      </c>
      <c r="AO31" s="55">
        <f t="shared" si="10"/>
        <v>0</v>
      </c>
      <c r="AP31" s="56">
        <f t="shared" si="10"/>
        <v>1</v>
      </c>
      <c r="AQ31" s="39"/>
      <c r="AR31" s="54">
        <f t="shared" si="11"/>
        <v>0</v>
      </c>
      <c r="AS31" s="53">
        <f t="shared" si="11"/>
        <v>0</v>
      </c>
      <c r="AT31" s="55">
        <f t="shared" si="11"/>
        <v>0</v>
      </c>
      <c r="AU31" s="55">
        <f t="shared" si="1"/>
        <v>0</v>
      </c>
      <c r="AV31" s="55">
        <f t="shared" si="1"/>
        <v>0</v>
      </c>
      <c r="AW31" s="55">
        <f t="shared" si="1"/>
        <v>0</v>
      </c>
      <c r="AX31" s="55">
        <f t="shared" si="1"/>
        <v>0</v>
      </c>
      <c r="AY31" s="55">
        <f t="shared" si="1"/>
        <v>0</v>
      </c>
      <c r="AZ31" s="55">
        <f t="shared" si="1"/>
        <v>0</v>
      </c>
      <c r="BA31" s="56">
        <f t="shared" si="1"/>
        <v>0</v>
      </c>
      <c r="BB31" s="39"/>
      <c r="BC31" s="67">
        <f t="shared" si="2"/>
        <v>0</v>
      </c>
      <c r="BD31" s="66">
        <f t="shared" si="2"/>
        <v>0</v>
      </c>
      <c r="BE31" s="68">
        <f t="shared" si="2"/>
        <v>0</v>
      </c>
      <c r="BF31" s="68">
        <f t="shared" si="2"/>
        <v>1</v>
      </c>
      <c r="BG31" s="68">
        <f t="shared" si="2"/>
        <v>1</v>
      </c>
      <c r="BH31" s="68">
        <f t="shared" si="2"/>
        <v>1</v>
      </c>
      <c r="BI31" s="68">
        <f t="shared" si="2"/>
        <v>0</v>
      </c>
      <c r="BJ31" s="68">
        <f t="shared" si="2"/>
        <v>0</v>
      </c>
      <c r="BK31" s="68">
        <f t="shared" si="2"/>
        <v>1</v>
      </c>
      <c r="BL31" s="69">
        <f t="shared" si="2"/>
        <v>0</v>
      </c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277">
        <f t="shared" si="3"/>
        <v>1</v>
      </c>
      <c r="BY31" s="59">
        <f t="shared" si="3"/>
        <v>1</v>
      </c>
      <c r="BZ31" s="59">
        <f t="shared" si="3"/>
        <v>1</v>
      </c>
      <c r="CA31" s="59" t="str">
        <f t="shared" si="3"/>
        <v xml:space="preserve"> </v>
      </c>
      <c r="CB31" s="59" t="str">
        <f t="shared" si="3"/>
        <v xml:space="preserve"> </v>
      </c>
      <c r="CC31" s="59" t="str">
        <f t="shared" si="3"/>
        <v xml:space="preserve"> </v>
      </c>
      <c r="CD31" s="59">
        <f t="shared" si="3"/>
        <v>1</v>
      </c>
      <c r="CE31" s="59">
        <f t="shared" si="3"/>
        <v>1</v>
      </c>
      <c r="CF31" s="59" t="str">
        <f t="shared" si="3"/>
        <v xml:space="preserve"> </v>
      </c>
      <c r="CG31" s="60">
        <f t="shared" si="4"/>
        <v>0</v>
      </c>
      <c r="CH31" s="61">
        <f t="shared" si="5"/>
        <v>0.5</v>
      </c>
      <c r="CI31" s="278">
        <f t="shared" si="6"/>
        <v>0</v>
      </c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205"/>
      <c r="CW31" s="205"/>
      <c r="CX31" s="205"/>
      <c r="CY31" s="205"/>
      <c r="CZ31" s="205"/>
      <c r="DA31" s="205"/>
      <c r="DB31" s="205"/>
      <c r="DC31" s="205"/>
      <c r="DD31" s="205"/>
      <c r="DE31" s="205"/>
      <c r="DF31" s="205"/>
      <c r="DG31" s="205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</row>
    <row r="32" spans="1:195" ht="15" x14ac:dyDescent="0.2">
      <c r="A32" s="39"/>
      <c r="B32" s="204"/>
      <c r="C32" s="204"/>
      <c r="D32" s="255">
        <f t="shared" si="7"/>
        <v>28</v>
      </c>
      <c r="E32" s="251" t="s">
        <v>226</v>
      </c>
      <c r="F32" s="250"/>
      <c r="G32" s="250"/>
      <c r="H32" s="250"/>
      <c r="I32" s="253"/>
      <c r="J32" s="246"/>
      <c r="K32" s="207"/>
      <c r="L32" s="70"/>
      <c r="M32" s="62"/>
      <c r="N32" s="62"/>
      <c r="O32" s="62"/>
      <c r="P32" s="62"/>
      <c r="Q32" s="72"/>
      <c r="R32" s="113" t="s">
        <v>13</v>
      </c>
      <c r="S32" s="126" t="s">
        <v>13</v>
      </c>
      <c r="T32" s="126" t="s">
        <v>13</v>
      </c>
      <c r="U32" s="126" t="s">
        <v>13</v>
      </c>
      <c r="V32" s="126" t="s">
        <v>13</v>
      </c>
      <c r="W32" s="126" t="s">
        <v>13</v>
      </c>
      <c r="X32" s="126" t="s">
        <v>13</v>
      </c>
      <c r="Y32" s="126" t="s">
        <v>13</v>
      </c>
      <c r="Z32" s="126" t="s">
        <v>13</v>
      </c>
      <c r="AA32" s="135" t="s">
        <v>13</v>
      </c>
      <c r="AB32" s="286">
        <v>30</v>
      </c>
      <c r="AC32" s="380">
        <v>30</v>
      </c>
      <c r="AD32" s="300"/>
      <c r="AE32" s="247">
        <f t="shared" si="12"/>
        <v>1</v>
      </c>
      <c r="AF32" s="224"/>
      <c r="AG32" s="54">
        <f t="shared" si="10"/>
        <v>1</v>
      </c>
      <c r="AH32" s="53">
        <f t="shared" si="10"/>
        <v>1</v>
      </c>
      <c r="AI32" s="55">
        <f t="shared" si="10"/>
        <v>1</v>
      </c>
      <c r="AJ32" s="55">
        <f t="shared" si="10"/>
        <v>1</v>
      </c>
      <c r="AK32" s="55">
        <f t="shared" si="10"/>
        <v>1</v>
      </c>
      <c r="AL32" s="55">
        <f t="shared" si="10"/>
        <v>1</v>
      </c>
      <c r="AM32" s="55">
        <f t="shared" si="10"/>
        <v>1</v>
      </c>
      <c r="AN32" s="55">
        <f t="shared" si="10"/>
        <v>1</v>
      </c>
      <c r="AO32" s="55">
        <f t="shared" si="10"/>
        <v>1</v>
      </c>
      <c r="AP32" s="56">
        <f t="shared" si="10"/>
        <v>1</v>
      </c>
      <c r="AQ32" s="39"/>
      <c r="AR32" s="54">
        <f t="shared" si="11"/>
        <v>0</v>
      </c>
      <c r="AS32" s="53">
        <f t="shared" si="11"/>
        <v>0</v>
      </c>
      <c r="AT32" s="55">
        <f t="shared" si="11"/>
        <v>0</v>
      </c>
      <c r="AU32" s="55">
        <f t="shared" si="1"/>
        <v>0</v>
      </c>
      <c r="AV32" s="55">
        <f t="shared" si="1"/>
        <v>0</v>
      </c>
      <c r="AW32" s="55">
        <f t="shared" si="1"/>
        <v>0</v>
      </c>
      <c r="AX32" s="55">
        <f t="shared" si="1"/>
        <v>0</v>
      </c>
      <c r="AY32" s="55">
        <f t="shared" si="1"/>
        <v>0</v>
      </c>
      <c r="AZ32" s="55">
        <f t="shared" si="1"/>
        <v>0</v>
      </c>
      <c r="BA32" s="56">
        <f t="shared" si="1"/>
        <v>0</v>
      </c>
      <c r="BB32" s="39"/>
      <c r="BC32" s="67">
        <f t="shared" ref="BC32:BL33" si="43">IF(R32="I",1,0)</f>
        <v>0</v>
      </c>
      <c r="BD32" s="66">
        <f t="shared" si="43"/>
        <v>0</v>
      </c>
      <c r="BE32" s="68">
        <f t="shared" si="43"/>
        <v>0</v>
      </c>
      <c r="BF32" s="68">
        <f t="shared" si="43"/>
        <v>0</v>
      </c>
      <c r="BG32" s="68">
        <f t="shared" si="43"/>
        <v>0</v>
      </c>
      <c r="BH32" s="68">
        <f t="shared" si="43"/>
        <v>0</v>
      </c>
      <c r="BI32" s="68">
        <f t="shared" si="43"/>
        <v>0</v>
      </c>
      <c r="BJ32" s="68">
        <f t="shared" si="43"/>
        <v>0</v>
      </c>
      <c r="BK32" s="68">
        <f t="shared" si="43"/>
        <v>0</v>
      </c>
      <c r="BL32" s="69">
        <f t="shared" si="43"/>
        <v>0</v>
      </c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277">
        <f t="shared" si="3"/>
        <v>1</v>
      </c>
      <c r="BY32" s="59">
        <f t="shared" si="3"/>
        <v>1</v>
      </c>
      <c r="BZ32" s="59">
        <f t="shared" si="3"/>
        <v>1</v>
      </c>
      <c r="CA32" s="59">
        <f t="shared" ref="CA32:CF33" si="44">IF(U32="S",1," ")</f>
        <v>1</v>
      </c>
      <c r="CB32" s="59">
        <f t="shared" si="44"/>
        <v>1</v>
      </c>
      <c r="CC32" s="59">
        <f t="shared" si="44"/>
        <v>1</v>
      </c>
      <c r="CD32" s="59">
        <f t="shared" si="44"/>
        <v>1</v>
      </c>
      <c r="CE32" s="59">
        <f t="shared" si="44"/>
        <v>1</v>
      </c>
      <c r="CF32" s="59">
        <f t="shared" si="44"/>
        <v>1</v>
      </c>
      <c r="CG32" s="60">
        <f t="shared" si="4"/>
        <v>1</v>
      </c>
      <c r="CH32" s="61">
        <f t="shared" si="5"/>
        <v>0.9</v>
      </c>
      <c r="CI32" s="278">
        <f t="shared" si="6"/>
        <v>0.1</v>
      </c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205"/>
      <c r="CW32" s="205"/>
      <c r="CX32" s="205"/>
      <c r="CY32" s="205"/>
      <c r="CZ32" s="205"/>
      <c r="DA32" s="205"/>
      <c r="DB32" s="205"/>
      <c r="DC32" s="205"/>
      <c r="DD32" s="205"/>
      <c r="DE32" s="205"/>
      <c r="DF32" s="205"/>
      <c r="DG32" s="205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</row>
    <row r="33" spans="1:195" ht="15" x14ac:dyDescent="0.2">
      <c r="A33" s="39"/>
      <c r="B33" s="204"/>
      <c r="C33" s="204"/>
      <c r="D33" s="255">
        <f t="shared" si="7"/>
        <v>29</v>
      </c>
      <c r="E33" s="251" t="s">
        <v>244</v>
      </c>
      <c r="F33" s="250"/>
      <c r="G33" s="250"/>
      <c r="H33" s="250"/>
      <c r="I33" s="253"/>
      <c r="J33" s="246"/>
      <c r="K33" s="207"/>
      <c r="L33" s="70"/>
      <c r="M33" s="62"/>
      <c r="N33" s="62"/>
      <c r="O33" s="62"/>
      <c r="P33" s="62"/>
      <c r="Q33" s="72"/>
      <c r="R33" s="113" t="s">
        <v>13</v>
      </c>
      <c r="S33" s="113" t="s">
        <v>13</v>
      </c>
      <c r="T33" s="113" t="s">
        <v>13</v>
      </c>
      <c r="U33" s="113" t="s">
        <v>13</v>
      </c>
      <c r="V33" s="113" t="s">
        <v>13</v>
      </c>
      <c r="W33" s="113" t="s">
        <v>13</v>
      </c>
      <c r="X33" s="113" t="s">
        <v>13</v>
      </c>
      <c r="Y33" s="113" t="s">
        <v>13</v>
      </c>
      <c r="Z33" s="126" t="s">
        <v>14</v>
      </c>
      <c r="AA33" s="135" t="s">
        <v>14</v>
      </c>
      <c r="AB33" s="286"/>
      <c r="AC33" s="380"/>
      <c r="AD33" s="300"/>
      <c r="AE33" s="247"/>
      <c r="AF33" s="224"/>
      <c r="AG33" s="54">
        <f t="shared" si="10"/>
        <v>1</v>
      </c>
      <c r="AH33" s="53">
        <v>1</v>
      </c>
      <c r="AI33" s="55">
        <v>1</v>
      </c>
      <c r="AJ33" s="55">
        <v>1</v>
      </c>
      <c r="AK33" s="55">
        <v>1</v>
      </c>
      <c r="AL33" s="55">
        <v>1</v>
      </c>
      <c r="AM33" s="55">
        <v>1</v>
      </c>
      <c r="AN33" s="55">
        <v>1</v>
      </c>
      <c r="AO33" s="55">
        <f t="shared" si="10"/>
        <v>0</v>
      </c>
      <c r="AP33" s="56">
        <v>0</v>
      </c>
      <c r="AQ33" s="39"/>
      <c r="AR33" s="54">
        <f t="shared" si="11"/>
        <v>0</v>
      </c>
      <c r="AS33" s="53"/>
      <c r="AT33" s="55"/>
      <c r="AU33" s="55"/>
      <c r="AV33" s="55"/>
      <c r="AW33" s="55"/>
      <c r="AX33" s="55"/>
      <c r="AY33" s="55"/>
      <c r="AZ33" s="55">
        <f t="shared" si="1"/>
        <v>0</v>
      </c>
      <c r="BA33" s="56"/>
      <c r="BB33" s="39"/>
      <c r="BC33" s="67">
        <f t="shared" si="43"/>
        <v>0</v>
      </c>
      <c r="BD33" s="66"/>
      <c r="BE33" s="68"/>
      <c r="BF33" s="68"/>
      <c r="BG33" s="68"/>
      <c r="BH33" s="68"/>
      <c r="BI33" s="68"/>
      <c r="BJ33" s="68"/>
      <c r="BK33" s="68">
        <f t="shared" si="43"/>
        <v>1</v>
      </c>
      <c r="BL33" s="6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277">
        <f t="shared" si="3"/>
        <v>1</v>
      </c>
      <c r="BY33" s="59"/>
      <c r="BZ33" s="59"/>
      <c r="CA33" s="59"/>
      <c r="CB33" s="59"/>
      <c r="CC33" s="59"/>
      <c r="CD33" s="59"/>
      <c r="CE33" s="59"/>
      <c r="CF33" s="59" t="str">
        <f t="shared" si="44"/>
        <v xml:space="preserve"> </v>
      </c>
      <c r="CG33" s="60"/>
      <c r="CH33" s="61"/>
      <c r="CI33" s="278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205"/>
      <c r="CW33" s="205"/>
      <c r="CX33" s="205"/>
      <c r="CY33" s="205"/>
      <c r="CZ33" s="205"/>
      <c r="DA33" s="205"/>
      <c r="DB33" s="205"/>
      <c r="DC33" s="205"/>
      <c r="DD33" s="205"/>
      <c r="DE33" s="205"/>
      <c r="DF33" s="205"/>
      <c r="DG33" s="205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</row>
    <row r="34" spans="1:195" ht="15" x14ac:dyDescent="0.2">
      <c r="A34" s="39"/>
      <c r="B34" s="204"/>
      <c r="C34" s="204"/>
      <c r="D34" s="255">
        <f t="shared" si="7"/>
        <v>30</v>
      </c>
      <c r="E34" s="251" t="s">
        <v>245</v>
      </c>
      <c r="F34" s="262" t="s">
        <v>243</v>
      </c>
      <c r="G34" s="262" t="s">
        <v>188</v>
      </c>
      <c r="H34" s="262"/>
      <c r="I34" s="253" t="s">
        <v>195</v>
      </c>
      <c r="J34" s="254"/>
      <c r="K34" s="208" t="s">
        <v>219</v>
      </c>
      <c r="L34" s="70" t="s">
        <v>219</v>
      </c>
      <c r="M34" s="62" t="s">
        <v>219</v>
      </c>
      <c r="N34" s="62" t="s">
        <v>219</v>
      </c>
      <c r="O34" s="62" t="s">
        <v>219</v>
      </c>
      <c r="P34" s="71"/>
      <c r="Q34" s="76"/>
      <c r="R34" s="113" t="s">
        <v>13</v>
      </c>
      <c r="S34" s="126" t="s">
        <v>13</v>
      </c>
      <c r="T34" s="126" t="s">
        <v>13</v>
      </c>
      <c r="U34" s="126" t="s">
        <v>13</v>
      </c>
      <c r="V34" s="126" t="s">
        <v>13</v>
      </c>
      <c r="W34" s="126" t="s">
        <v>13</v>
      </c>
      <c r="X34" s="126" t="s">
        <v>13</v>
      </c>
      <c r="Y34" s="126" t="s">
        <v>13</v>
      </c>
      <c r="Z34" s="119" t="s">
        <v>14</v>
      </c>
      <c r="AA34" s="135" t="s">
        <v>14</v>
      </c>
      <c r="AB34" s="286">
        <v>334</v>
      </c>
      <c r="AC34" s="381">
        <v>8</v>
      </c>
      <c r="AD34" s="300">
        <v>6359</v>
      </c>
      <c r="AE34" s="247">
        <f>IF(AB34&gt;0.1,((+AG34+AH34+AI34+AJ34+AK34+AL34+AM34+AN34+AO34+AP34)/11)+((AR34+AS34+AT34+AU34+AV34+AW34+AX34+AY34+AZ34+BA34)/11)+((AC34/AB34)/11)," ")</f>
        <v>0.72945019052803484</v>
      </c>
      <c r="AF34" s="224"/>
      <c r="AG34" s="54">
        <f t="shared" si="10"/>
        <v>1</v>
      </c>
      <c r="AH34" s="53">
        <f t="shared" si="10"/>
        <v>1</v>
      </c>
      <c r="AI34" s="55">
        <f t="shared" si="10"/>
        <v>1</v>
      </c>
      <c r="AJ34" s="55">
        <f t="shared" si="10"/>
        <v>1</v>
      </c>
      <c r="AK34" s="55">
        <f t="shared" si="10"/>
        <v>1</v>
      </c>
      <c r="AL34" s="55">
        <f t="shared" si="10"/>
        <v>1</v>
      </c>
      <c r="AM34" s="55">
        <f t="shared" si="10"/>
        <v>1</v>
      </c>
      <c r="AN34" s="55">
        <f t="shared" si="10"/>
        <v>1</v>
      </c>
      <c r="AO34" s="55">
        <f t="shared" si="10"/>
        <v>0</v>
      </c>
      <c r="AP34" s="56">
        <f t="shared" si="10"/>
        <v>0</v>
      </c>
      <c r="AQ34" s="39"/>
      <c r="AR34" s="54">
        <f t="shared" si="11"/>
        <v>0</v>
      </c>
      <c r="AS34" s="53">
        <f t="shared" si="11"/>
        <v>0</v>
      </c>
      <c r="AT34" s="55">
        <f t="shared" si="11"/>
        <v>0</v>
      </c>
      <c r="AU34" s="55">
        <f t="shared" si="1"/>
        <v>0</v>
      </c>
      <c r="AV34" s="55">
        <f t="shared" si="1"/>
        <v>0</v>
      </c>
      <c r="AW34" s="55">
        <f t="shared" si="1"/>
        <v>0</v>
      </c>
      <c r="AX34" s="55">
        <f t="shared" si="1"/>
        <v>0</v>
      </c>
      <c r="AY34" s="55">
        <f t="shared" si="1"/>
        <v>0</v>
      </c>
      <c r="AZ34" s="55">
        <f t="shared" si="1"/>
        <v>0</v>
      </c>
      <c r="BA34" s="56">
        <f t="shared" si="1"/>
        <v>0</v>
      </c>
      <c r="BB34" s="39"/>
      <c r="BC34" s="67">
        <f t="shared" si="2"/>
        <v>0</v>
      </c>
      <c r="BD34" s="66">
        <f t="shared" si="2"/>
        <v>0</v>
      </c>
      <c r="BE34" s="68">
        <f t="shared" si="2"/>
        <v>0</v>
      </c>
      <c r="BF34" s="68">
        <f t="shared" si="2"/>
        <v>0</v>
      </c>
      <c r="BG34" s="68">
        <f t="shared" si="2"/>
        <v>0</v>
      </c>
      <c r="BH34" s="68">
        <f t="shared" si="2"/>
        <v>0</v>
      </c>
      <c r="BI34" s="68">
        <f t="shared" si="2"/>
        <v>0</v>
      </c>
      <c r="BJ34" s="68">
        <f t="shared" si="2"/>
        <v>0</v>
      </c>
      <c r="BK34" s="68">
        <f t="shared" si="2"/>
        <v>1</v>
      </c>
      <c r="BL34" s="69">
        <f t="shared" si="2"/>
        <v>1</v>
      </c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277">
        <f t="shared" si="3"/>
        <v>1</v>
      </c>
      <c r="BY34" s="59">
        <f t="shared" si="3"/>
        <v>1</v>
      </c>
      <c r="BZ34" s="59">
        <f t="shared" si="3"/>
        <v>1</v>
      </c>
      <c r="CA34" s="59">
        <f t="shared" si="3"/>
        <v>1</v>
      </c>
      <c r="CB34" s="59">
        <f t="shared" si="3"/>
        <v>1</v>
      </c>
      <c r="CC34" s="59">
        <f t="shared" si="3"/>
        <v>1</v>
      </c>
      <c r="CD34" s="59">
        <f t="shared" si="3"/>
        <v>1</v>
      </c>
      <c r="CE34" s="59">
        <f t="shared" si="3"/>
        <v>1</v>
      </c>
      <c r="CF34" s="59" t="str">
        <f t="shared" si="3"/>
        <v xml:space="preserve"> </v>
      </c>
      <c r="CG34" s="60">
        <f t="shared" si="4"/>
        <v>2.3952095808383235E-2</v>
      </c>
      <c r="CH34" s="61">
        <f t="shared" si="5"/>
        <v>0.8</v>
      </c>
      <c r="CI34" s="278">
        <f t="shared" si="6"/>
        <v>2.3952095808383233E-3</v>
      </c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205"/>
      <c r="CW34" s="205"/>
      <c r="CX34" s="205"/>
      <c r="CY34" s="205"/>
      <c r="CZ34" s="205"/>
      <c r="DA34" s="205"/>
      <c r="DB34" s="205"/>
      <c r="DC34" s="205"/>
      <c r="DD34" s="205"/>
      <c r="DE34" s="205"/>
      <c r="DF34" s="205"/>
      <c r="DG34" s="205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</row>
    <row r="35" spans="1:195" ht="15" x14ac:dyDescent="0.2">
      <c r="A35" s="39"/>
      <c r="B35" s="204"/>
      <c r="C35" s="345"/>
      <c r="D35" s="346">
        <f t="shared" si="7"/>
        <v>31</v>
      </c>
      <c r="E35" s="344" t="s">
        <v>17</v>
      </c>
      <c r="F35" s="284" t="s">
        <v>131</v>
      </c>
      <c r="H35" s="284" t="s">
        <v>215</v>
      </c>
      <c r="I35" s="285"/>
      <c r="J35" s="65"/>
      <c r="K35" s="62"/>
      <c r="L35" s="62"/>
      <c r="M35" s="62"/>
      <c r="N35" s="62"/>
      <c r="O35" s="62"/>
      <c r="P35" s="62"/>
      <c r="Q35" s="72"/>
      <c r="R35" s="337" t="s">
        <v>13</v>
      </c>
      <c r="S35" s="78" t="s">
        <v>13</v>
      </c>
      <c r="T35" s="78" t="s">
        <v>230</v>
      </c>
      <c r="U35" s="78" t="s">
        <v>230</v>
      </c>
      <c r="V35" s="78" t="s">
        <v>14</v>
      </c>
      <c r="W35" s="78" t="s">
        <v>14</v>
      </c>
      <c r="X35" s="78" t="s">
        <v>230</v>
      </c>
      <c r="Y35" s="78" t="s">
        <v>230</v>
      </c>
      <c r="Z35" s="73" t="s">
        <v>14</v>
      </c>
      <c r="AA35" s="74" t="s">
        <v>230</v>
      </c>
      <c r="AB35" s="286">
        <v>29</v>
      </c>
      <c r="AC35" s="380">
        <v>0</v>
      </c>
      <c r="AD35" s="300">
        <v>1827</v>
      </c>
      <c r="AE35" s="247">
        <f t="shared" ref="AE35:AE39" si="45">IF(AB35&gt;0.1,((+AG35+AH35+AI35+AJ35+AK35+AL35+AM35+AN35+AO35+AP35)/11)+((AR35+AS35+AT35+AU35+AV35+AW35+AX35+AY35+AZ35+BA35)/11)+((AC35/AB35)/11)," ")</f>
        <v>0.63636363636363635</v>
      </c>
      <c r="AF35" s="224"/>
      <c r="AG35" s="54">
        <f t="shared" si="10"/>
        <v>1</v>
      </c>
      <c r="AH35" s="53">
        <f t="shared" si="10"/>
        <v>1</v>
      </c>
      <c r="AI35" s="55">
        <f t="shared" si="10"/>
        <v>1</v>
      </c>
      <c r="AJ35" s="55">
        <f t="shared" si="10"/>
        <v>1</v>
      </c>
      <c r="AK35" s="55">
        <f t="shared" si="10"/>
        <v>0</v>
      </c>
      <c r="AL35" s="55">
        <f t="shared" si="10"/>
        <v>0</v>
      </c>
      <c r="AM35" s="55">
        <f t="shared" si="10"/>
        <v>1</v>
      </c>
      <c r="AN35" s="55">
        <f t="shared" si="10"/>
        <v>1</v>
      </c>
      <c r="AO35" s="55">
        <f t="shared" si="10"/>
        <v>0</v>
      </c>
      <c r="AP35" s="56">
        <f t="shared" si="10"/>
        <v>1</v>
      </c>
      <c r="AQ35" s="39"/>
      <c r="AR35" s="54">
        <f t="shared" si="11"/>
        <v>0</v>
      </c>
      <c r="AS35" s="53">
        <f t="shared" si="11"/>
        <v>0</v>
      </c>
      <c r="AT35" s="55">
        <f t="shared" si="11"/>
        <v>0</v>
      </c>
      <c r="AU35" s="55">
        <f t="shared" si="1"/>
        <v>0</v>
      </c>
      <c r="AV35" s="55">
        <f t="shared" si="1"/>
        <v>0</v>
      </c>
      <c r="AW35" s="55">
        <f t="shared" si="1"/>
        <v>0</v>
      </c>
      <c r="AX35" s="55">
        <f t="shared" si="1"/>
        <v>0</v>
      </c>
      <c r="AY35" s="55">
        <f t="shared" si="1"/>
        <v>0</v>
      </c>
      <c r="AZ35" s="55">
        <f t="shared" si="1"/>
        <v>0</v>
      </c>
      <c r="BA35" s="56">
        <f t="shared" si="1"/>
        <v>0</v>
      </c>
      <c r="BB35" s="39"/>
      <c r="BC35" s="67">
        <f t="shared" si="2"/>
        <v>0</v>
      </c>
      <c r="BD35" s="66">
        <f t="shared" si="2"/>
        <v>0</v>
      </c>
      <c r="BE35" s="68">
        <f t="shared" si="2"/>
        <v>0</v>
      </c>
      <c r="BF35" s="68">
        <f t="shared" si="2"/>
        <v>0</v>
      </c>
      <c r="BG35" s="68">
        <f t="shared" si="2"/>
        <v>1</v>
      </c>
      <c r="BH35" s="68">
        <f t="shared" si="2"/>
        <v>1</v>
      </c>
      <c r="BI35" s="68">
        <f t="shared" si="2"/>
        <v>0</v>
      </c>
      <c r="BJ35" s="68">
        <f t="shared" si="2"/>
        <v>0</v>
      </c>
      <c r="BK35" s="68">
        <f t="shared" si="2"/>
        <v>1</v>
      </c>
      <c r="BL35" s="69">
        <f t="shared" si="2"/>
        <v>0</v>
      </c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277">
        <f t="shared" si="3"/>
        <v>1</v>
      </c>
      <c r="BY35" s="59">
        <f t="shared" si="3"/>
        <v>1</v>
      </c>
      <c r="BZ35" s="59">
        <f t="shared" si="3"/>
        <v>1</v>
      </c>
      <c r="CA35" s="59">
        <f t="shared" si="3"/>
        <v>1</v>
      </c>
      <c r="CB35" s="59" t="str">
        <f t="shared" si="3"/>
        <v xml:space="preserve"> </v>
      </c>
      <c r="CC35" s="59" t="str">
        <f t="shared" si="3"/>
        <v xml:space="preserve"> </v>
      </c>
      <c r="CD35" s="59">
        <f t="shared" si="3"/>
        <v>1</v>
      </c>
      <c r="CE35" s="59">
        <f t="shared" si="3"/>
        <v>1</v>
      </c>
      <c r="CF35" s="59" t="str">
        <f t="shared" si="3"/>
        <v xml:space="preserve"> </v>
      </c>
      <c r="CG35" s="60">
        <f t="shared" si="4"/>
        <v>0</v>
      </c>
      <c r="CH35" s="61">
        <f t="shared" si="5"/>
        <v>0.6</v>
      </c>
      <c r="CI35" s="278">
        <f t="shared" si="6"/>
        <v>0</v>
      </c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205"/>
      <c r="CW35" s="205"/>
      <c r="CX35" s="205"/>
      <c r="CY35" s="205"/>
      <c r="CZ35" s="205"/>
      <c r="DA35" s="205"/>
      <c r="DB35" s="205"/>
      <c r="DC35" s="205"/>
      <c r="DD35" s="205"/>
      <c r="DE35" s="205"/>
      <c r="DF35" s="205"/>
      <c r="DG35" s="205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</row>
    <row r="36" spans="1:195" ht="18" customHeight="1" x14ac:dyDescent="0.2">
      <c r="A36" s="39"/>
      <c r="B36" s="204"/>
      <c r="C36" s="204"/>
      <c r="D36" s="255">
        <f t="shared" si="7"/>
        <v>32</v>
      </c>
      <c r="E36" s="251" t="s">
        <v>265</v>
      </c>
      <c r="F36" s="250"/>
      <c r="G36" s="250"/>
      <c r="H36" s="250" t="s">
        <v>234</v>
      </c>
      <c r="I36" s="253"/>
      <c r="J36" s="246"/>
      <c r="K36" s="207" t="s">
        <v>57</v>
      </c>
      <c r="L36" s="62" t="s">
        <v>57</v>
      </c>
      <c r="M36" s="62" t="s">
        <v>57</v>
      </c>
      <c r="N36" s="62" t="s">
        <v>57</v>
      </c>
      <c r="O36" s="62" t="s">
        <v>57</v>
      </c>
      <c r="P36" s="62" t="s">
        <v>57</v>
      </c>
      <c r="Q36" s="72"/>
      <c r="R36" s="113" t="s">
        <v>13</v>
      </c>
      <c r="S36" s="126" t="s">
        <v>13</v>
      </c>
      <c r="T36" s="126" t="s">
        <v>13</v>
      </c>
      <c r="U36" s="126" t="s">
        <v>13</v>
      </c>
      <c r="V36" s="126" t="s">
        <v>13</v>
      </c>
      <c r="W36" s="126" t="s">
        <v>13</v>
      </c>
      <c r="X36" s="126" t="s">
        <v>13</v>
      </c>
      <c r="Y36" s="119" t="s">
        <v>230</v>
      </c>
      <c r="Z36" s="73" t="s">
        <v>230</v>
      </c>
      <c r="AA36" s="74" t="s">
        <v>230</v>
      </c>
      <c r="AB36" s="286">
        <v>52</v>
      </c>
      <c r="AC36" s="380">
        <v>52</v>
      </c>
      <c r="AD36" s="301"/>
      <c r="AE36" s="247">
        <f t="shared" si="45"/>
        <v>1</v>
      </c>
      <c r="AF36" s="224"/>
      <c r="AG36" s="54">
        <f t="shared" si="10"/>
        <v>1</v>
      </c>
      <c r="AH36" s="53">
        <f t="shared" si="10"/>
        <v>1</v>
      </c>
      <c r="AI36" s="55">
        <f t="shared" si="10"/>
        <v>1</v>
      </c>
      <c r="AJ36" s="55">
        <f t="shared" si="10"/>
        <v>1</v>
      </c>
      <c r="AK36" s="55">
        <f t="shared" si="10"/>
        <v>1</v>
      </c>
      <c r="AL36" s="55">
        <f t="shared" si="10"/>
        <v>1</v>
      </c>
      <c r="AM36" s="55">
        <f t="shared" si="10"/>
        <v>1</v>
      </c>
      <c r="AN36" s="55">
        <f t="shared" si="10"/>
        <v>1</v>
      </c>
      <c r="AO36" s="55">
        <f t="shared" si="10"/>
        <v>1</v>
      </c>
      <c r="AP36" s="56">
        <f t="shared" si="10"/>
        <v>1</v>
      </c>
      <c r="AQ36" s="39"/>
      <c r="AR36" s="54">
        <f t="shared" si="11"/>
        <v>0</v>
      </c>
      <c r="AS36" s="53">
        <f t="shared" si="11"/>
        <v>0</v>
      </c>
      <c r="AT36" s="55">
        <f t="shared" si="11"/>
        <v>0</v>
      </c>
      <c r="AU36" s="55">
        <f t="shared" si="1"/>
        <v>0</v>
      </c>
      <c r="AV36" s="55">
        <f t="shared" si="1"/>
        <v>0</v>
      </c>
      <c r="AW36" s="55">
        <f t="shared" si="1"/>
        <v>0</v>
      </c>
      <c r="AX36" s="55">
        <f t="shared" si="1"/>
        <v>0</v>
      </c>
      <c r="AY36" s="55">
        <f t="shared" si="1"/>
        <v>0</v>
      </c>
      <c r="AZ36" s="55">
        <f t="shared" si="1"/>
        <v>0</v>
      </c>
      <c r="BA36" s="56">
        <f t="shared" si="1"/>
        <v>0</v>
      </c>
      <c r="BB36" s="39"/>
      <c r="BC36" s="67">
        <f t="shared" si="2"/>
        <v>0</v>
      </c>
      <c r="BD36" s="66">
        <f t="shared" si="2"/>
        <v>0</v>
      </c>
      <c r="BE36" s="68">
        <f t="shared" si="2"/>
        <v>0</v>
      </c>
      <c r="BF36" s="68">
        <f t="shared" si="2"/>
        <v>0</v>
      </c>
      <c r="BG36" s="68">
        <f t="shared" si="2"/>
        <v>0</v>
      </c>
      <c r="BH36" s="68">
        <f t="shared" si="2"/>
        <v>0</v>
      </c>
      <c r="BI36" s="68">
        <f t="shared" si="2"/>
        <v>0</v>
      </c>
      <c r="BJ36" s="68">
        <f t="shared" si="2"/>
        <v>0</v>
      </c>
      <c r="BK36" s="68">
        <f t="shared" si="2"/>
        <v>0</v>
      </c>
      <c r="BL36" s="69">
        <f t="shared" si="2"/>
        <v>0</v>
      </c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277">
        <f t="shared" si="3"/>
        <v>1</v>
      </c>
      <c r="BY36" s="59">
        <f t="shared" si="3"/>
        <v>1</v>
      </c>
      <c r="BZ36" s="59">
        <f t="shared" si="3"/>
        <v>1</v>
      </c>
      <c r="CA36" s="59">
        <f t="shared" si="3"/>
        <v>1</v>
      </c>
      <c r="CB36" s="59">
        <f t="shared" si="3"/>
        <v>1</v>
      </c>
      <c r="CC36" s="59">
        <f t="shared" si="3"/>
        <v>1</v>
      </c>
      <c r="CD36" s="59">
        <f t="shared" si="3"/>
        <v>1</v>
      </c>
      <c r="CE36" s="59">
        <f t="shared" si="3"/>
        <v>1</v>
      </c>
      <c r="CF36" s="59">
        <f t="shared" si="3"/>
        <v>1</v>
      </c>
      <c r="CG36" s="60">
        <f t="shared" si="4"/>
        <v>1</v>
      </c>
      <c r="CH36" s="61">
        <f t="shared" si="5"/>
        <v>0.9</v>
      </c>
      <c r="CI36" s="278">
        <f t="shared" si="6"/>
        <v>0.1</v>
      </c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205"/>
      <c r="CW36" s="205"/>
      <c r="CX36" s="205"/>
      <c r="CY36" s="205"/>
      <c r="CZ36" s="205"/>
      <c r="DA36" s="205"/>
      <c r="DB36" s="205"/>
      <c r="DC36" s="205"/>
      <c r="DD36" s="205"/>
      <c r="DE36" s="205"/>
      <c r="DF36" s="205"/>
      <c r="DG36" s="205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</row>
    <row r="37" spans="1:195" thickBot="1" x14ac:dyDescent="0.25">
      <c r="A37"/>
      <c r="B37" s="350"/>
      <c r="C37" s="350"/>
      <c r="D37" s="255">
        <f t="shared" si="7"/>
        <v>33</v>
      </c>
      <c r="E37" s="308" t="s">
        <v>266</v>
      </c>
      <c r="F37" s="309" t="s">
        <v>131</v>
      </c>
      <c r="G37" s="310" t="s">
        <v>239</v>
      </c>
      <c r="H37" s="310" t="s">
        <v>240</v>
      </c>
      <c r="I37" s="311"/>
      <c r="J37" s="312"/>
      <c r="K37" s="313" t="s">
        <v>57</v>
      </c>
      <c r="L37" s="314" t="s">
        <v>57</v>
      </c>
      <c r="M37" s="314" t="s">
        <v>57</v>
      </c>
      <c r="N37" s="314" t="s">
        <v>57</v>
      </c>
      <c r="O37" s="314" t="s">
        <v>57</v>
      </c>
      <c r="P37" s="314" t="s">
        <v>57</v>
      </c>
      <c r="Q37" s="315"/>
      <c r="R37" s="338" t="s">
        <v>13</v>
      </c>
      <c r="S37" s="316" t="s">
        <v>13</v>
      </c>
      <c r="T37" s="316" t="s">
        <v>13</v>
      </c>
      <c r="U37" s="317" t="s">
        <v>230</v>
      </c>
      <c r="V37" s="317" t="s">
        <v>230</v>
      </c>
      <c r="W37" s="317" t="s">
        <v>230</v>
      </c>
      <c r="X37" s="317" t="s">
        <v>230</v>
      </c>
      <c r="Y37" s="317" t="s">
        <v>13</v>
      </c>
      <c r="Z37" s="318" t="s">
        <v>230</v>
      </c>
      <c r="AA37" s="319" t="s">
        <v>230</v>
      </c>
      <c r="AB37" s="378">
        <v>44</v>
      </c>
      <c r="AC37" s="380">
        <v>34</v>
      </c>
      <c r="AD37" s="320"/>
      <c r="AE37" s="247">
        <f t="shared" si="45"/>
        <v>0.97933884297520657</v>
      </c>
      <c r="AF37" s="229"/>
      <c r="AG37" s="54">
        <f t="shared" ref="AG37:AP37" si="46">IF(R37="S",1,0)</f>
        <v>1</v>
      </c>
      <c r="AH37" s="374">
        <f t="shared" si="46"/>
        <v>1</v>
      </c>
      <c r="AI37" s="323">
        <f t="shared" si="46"/>
        <v>1</v>
      </c>
      <c r="AJ37" s="323">
        <f t="shared" si="46"/>
        <v>1</v>
      </c>
      <c r="AK37" s="323">
        <f t="shared" si="46"/>
        <v>1</v>
      </c>
      <c r="AL37" s="323">
        <f t="shared" si="46"/>
        <v>1</v>
      </c>
      <c r="AM37" s="323">
        <f t="shared" si="46"/>
        <v>1</v>
      </c>
      <c r="AN37" s="323">
        <f t="shared" si="46"/>
        <v>1</v>
      </c>
      <c r="AO37" s="323">
        <f t="shared" si="46"/>
        <v>1</v>
      </c>
      <c r="AP37" s="324">
        <f t="shared" si="46"/>
        <v>1</v>
      </c>
      <c r="AQ37" s="39"/>
      <c r="AR37" s="54">
        <f t="shared" ref="AR37:BA37" si="47">IF(R37="C",1,0)</f>
        <v>0</v>
      </c>
      <c r="AS37" s="374">
        <f t="shared" si="47"/>
        <v>0</v>
      </c>
      <c r="AT37" s="323">
        <f t="shared" si="47"/>
        <v>0</v>
      </c>
      <c r="AU37" s="323">
        <f t="shared" si="47"/>
        <v>0</v>
      </c>
      <c r="AV37" s="323">
        <f t="shared" si="47"/>
        <v>0</v>
      </c>
      <c r="AW37" s="323">
        <f t="shared" si="47"/>
        <v>0</v>
      </c>
      <c r="AX37" s="323">
        <f t="shared" si="47"/>
        <v>0</v>
      </c>
      <c r="AY37" s="323">
        <f t="shared" si="47"/>
        <v>0</v>
      </c>
      <c r="AZ37" s="323">
        <f t="shared" si="47"/>
        <v>0</v>
      </c>
      <c r="BA37" s="324">
        <f t="shared" si="47"/>
        <v>0</v>
      </c>
      <c r="BB37" s="39"/>
      <c r="BC37" s="67">
        <f t="shared" ref="BC37:BL50" si="48">IF(R37="I",1,0)</f>
        <v>0</v>
      </c>
      <c r="BD37" s="376">
        <f t="shared" si="48"/>
        <v>0</v>
      </c>
      <c r="BE37" s="326">
        <f t="shared" si="48"/>
        <v>0</v>
      </c>
      <c r="BF37" s="326">
        <f t="shared" si="48"/>
        <v>0</v>
      </c>
      <c r="BG37" s="326">
        <f t="shared" si="48"/>
        <v>0</v>
      </c>
      <c r="BH37" s="326">
        <f t="shared" si="48"/>
        <v>0</v>
      </c>
      <c r="BI37" s="326">
        <f t="shared" si="48"/>
        <v>0</v>
      </c>
      <c r="BJ37" s="326">
        <f t="shared" si="48"/>
        <v>0</v>
      </c>
      <c r="BK37" s="326">
        <f t="shared" si="48"/>
        <v>0</v>
      </c>
      <c r="BL37" s="327">
        <f t="shared" si="48"/>
        <v>0</v>
      </c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279">
        <f t="shared" ref="BX37:CF38" si="49">IF(R37="S",1," ")</f>
        <v>1</v>
      </c>
      <c r="BY37" s="280">
        <f t="shared" si="49"/>
        <v>1</v>
      </c>
      <c r="BZ37" s="280">
        <f t="shared" si="49"/>
        <v>1</v>
      </c>
      <c r="CA37" s="280">
        <f t="shared" si="49"/>
        <v>1</v>
      </c>
      <c r="CB37" s="280">
        <f t="shared" si="49"/>
        <v>1</v>
      </c>
      <c r="CC37" s="280">
        <f t="shared" si="49"/>
        <v>1</v>
      </c>
      <c r="CD37" s="280">
        <f t="shared" si="49"/>
        <v>1</v>
      </c>
      <c r="CE37" s="280">
        <f t="shared" si="49"/>
        <v>1</v>
      </c>
      <c r="CF37" s="280">
        <f t="shared" si="49"/>
        <v>1</v>
      </c>
      <c r="CG37" s="281">
        <f>AC37/AB37</f>
        <v>0.77272727272727271</v>
      </c>
      <c r="CH37" s="282">
        <f>(SUM(BX37:CF37))/10</f>
        <v>0.9</v>
      </c>
      <c r="CI37" s="283">
        <f>(IF((AC37/AB37)&lt;1.00001,(AC37/AB37)," "))/10</f>
        <v>7.7272727272727271E-2</v>
      </c>
      <c r="CJ37" s="39"/>
      <c r="CK37" s="39"/>
      <c r="CL37" s="39"/>
      <c r="CM37" s="39"/>
    </row>
    <row r="38" spans="1:195" ht="18" x14ac:dyDescent="0.25">
      <c r="A38"/>
      <c r="B38" s="349"/>
      <c r="C38" s="350"/>
      <c r="D38" s="346">
        <f t="shared" si="7"/>
        <v>34</v>
      </c>
      <c r="E38" s="343" t="s">
        <v>267</v>
      </c>
      <c r="F38" s="261"/>
      <c r="G38" s="250"/>
      <c r="H38" s="250" t="s">
        <v>231</v>
      </c>
      <c r="I38" s="260"/>
      <c r="J38" s="329"/>
      <c r="K38" s="59"/>
      <c r="L38" s="59"/>
      <c r="M38" s="59"/>
      <c r="N38" s="59"/>
      <c r="O38" s="59"/>
      <c r="P38" s="59"/>
      <c r="Q38" s="330"/>
      <c r="R38" s="333" t="s">
        <v>230</v>
      </c>
      <c r="S38" s="334" t="s">
        <v>13</v>
      </c>
      <c r="T38" s="334" t="s">
        <v>13</v>
      </c>
      <c r="U38" s="334" t="s">
        <v>14</v>
      </c>
      <c r="V38" s="334" t="s">
        <v>14</v>
      </c>
      <c r="W38" s="334" t="s">
        <v>14</v>
      </c>
      <c r="X38" s="334" t="s">
        <v>14</v>
      </c>
      <c r="Y38" s="334" t="s">
        <v>14</v>
      </c>
      <c r="Z38" s="73" t="s">
        <v>14</v>
      </c>
      <c r="AA38" s="73" t="s">
        <v>14</v>
      </c>
      <c r="AB38" s="379"/>
      <c r="AC38" s="380"/>
      <c r="AD38" s="219"/>
      <c r="AE38" s="247" t="str">
        <f t="shared" si="45"/>
        <v xml:space="preserve"> </v>
      </c>
      <c r="AF38" s="367"/>
      <c r="AG38" s="54">
        <v>0</v>
      </c>
      <c r="AH38" s="53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6">
        <v>0</v>
      </c>
      <c r="AQ38" s="373"/>
      <c r="AR38" s="54">
        <v>0</v>
      </c>
      <c r="AS38" s="53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6">
        <v>0</v>
      </c>
      <c r="BB38" s="368"/>
      <c r="BC38" s="67">
        <f t="shared" si="48"/>
        <v>0</v>
      </c>
      <c r="BD38" s="66">
        <f t="shared" si="48"/>
        <v>0</v>
      </c>
      <c r="BE38" s="68">
        <f t="shared" si="48"/>
        <v>0</v>
      </c>
      <c r="BF38" s="68">
        <f t="shared" si="48"/>
        <v>1</v>
      </c>
      <c r="BG38" s="68">
        <f t="shared" si="48"/>
        <v>1</v>
      </c>
      <c r="BH38" s="68">
        <f t="shared" si="48"/>
        <v>1</v>
      </c>
      <c r="BI38" s="68">
        <f t="shared" si="48"/>
        <v>1</v>
      </c>
      <c r="BJ38" s="68">
        <f t="shared" si="48"/>
        <v>1</v>
      </c>
      <c r="BK38" s="68">
        <f t="shared" si="48"/>
        <v>1</v>
      </c>
      <c r="BL38" s="69">
        <f t="shared" si="48"/>
        <v>1</v>
      </c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05">
        <f t="shared" si="49"/>
        <v>1</v>
      </c>
      <c r="BY38" s="305">
        <f t="shared" si="49"/>
        <v>1</v>
      </c>
      <c r="BZ38" s="305">
        <f t="shared" si="49"/>
        <v>1</v>
      </c>
      <c r="CA38" s="305" t="str">
        <f t="shared" si="49"/>
        <v xml:space="preserve"> </v>
      </c>
      <c r="CB38" s="305" t="str">
        <f t="shared" si="49"/>
        <v xml:space="preserve"> </v>
      </c>
      <c r="CC38" s="305" t="str">
        <f t="shared" si="49"/>
        <v xml:space="preserve"> </v>
      </c>
      <c r="CD38" s="305" t="str">
        <f t="shared" si="49"/>
        <v xml:space="preserve"> </v>
      </c>
      <c r="CE38" s="305"/>
      <c r="CF38" s="305"/>
      <c r="CG38" s="306"/>
      <c r="CH38" s="307"/>
      <c r="CI38" s="307"/>
      <c r="CJ38" s="39"/>
      <c r="CK38" s="39"/>
      <c r="CL38" s="39"/>
      <c r="CM38" s="39"/>
    </row>
    <row r="39" spans="1:195" ht="15" x14ac:dyDescent="0.2">
      <c r="A39"/>
      <c r="B39" s="349"/>
      <c r="C39" s="350"/>
      <c r="D39" s="346">
        <v>35</v>
      </c>
      <c r="E39" s="343" t="s">
        <v>242</v>
      </c>
      <c r="F39" s="261"/>
      <c r="G39" s="250"/>
      <c r="H39" s="250"/>
      <c r="I39" s="260"/>
      <c r="J39" s="329"/>
      <c r="K39" s="59"/>
      <c r="L39" s="59"/>
      <c r="M39" s="59"/>
      <c r="N39" s="59"/>
      <c r="O39" s="59"/>
      <c r="P39" s="59"/>
      <c r="Q39" s="330"/>
      <c r="R39" s="334" t="s">
        <v>14</v>
      </c>
      <c r="S39" s="334"/>
      <c r="T39" s="334"/>
      <c r="U39" s="334"/>
      <c r="V39" s="334"/>
      <c r="W39" s="334"/>
      <c r="X39" s="334"/>
      <c r="Y39" s="334"/>
      <c r="Z39" s="336"/>
      <c r="AA39" s="336"/>
      <c r="AB39" s="379">
        <v>20</v>
      </c>
      <c r="AC39" s="380">
        <v>20</v>
      </c>
      <c r="AD39" s="339" t="s">
        <v>225</v>
      </c>
      <c r="AE39" s="247">
        <f t="shared" si="45"/>
        <v>9.0909090909090912E-2</v>
      </c>
      <c r="AF39" s="331"/>
      <c r="AG39" s="54">
        <f t="shared" ref="AG39:AG50" si="50">IF(R39="S",1,0)</f>
        <v>0</v>
      </c>
      <c r="AH39" s="53">
        <f t="shared" ref="AH39:AH50" si="51">IF(S39="S",1,0)</f>
        <v>0</v>
      </c>
      <c r="AI39" s="55">
        <f t="shared" ref="AI39:AI50" si="52">IF(T39="S",1,0)</f>
        <v>0</v>
      </c>
      <c r="AJ39" s="55">
        <f t="shared" ref="AJ39:AJ50" si="53">IF(U39="S",1,0)</f>
        <v>0</v>
      </c>
      <c r="AK39" s="55">
        <f t="shared" ref="AK39:AK50" si="54">IF(V39="S",1,0)</f>
        <v>0</v>
      </c>
      <c r="AL39" s="55">
        <f t="shared" ref="AL39:AL50" si="55">IF(W39="S",1,0)</f>
        <v>0</v>
      </c>
      <c r="AM39" s="55">
        <f t="shared" ref="AM39:AM50" si="56">IF(X39="S",1,0)</f>
        <v>0</v>
      </c>
      <c r="AN39" s="55">
        <f t="shared" ref="AN39:AN50" si="57">IF(Y39="S",1,0)</f>
        <v>0</v>
      </c>
      <c r="AO39" s="55">
        <f t="shared" ref="AO39:AO50" si="58">IF(Z39="S",1,0)</f>
        <v>0</v>
      </c>
      <c r="AP39" s="56">
        <f t="shared" ref="AP39:AP50" si="59">IF(AA39="S",1,0)</f>
        <v>0</v>
      </c>
      <c r="AQ39" s="40"/>
      <c r="AR39" s="54">
        <f t="shared" ref="AR39:AR50" si="60">IF(R39="C",1,0)</f>
        <v>0</v>
      </c>
      <c r="AS39" s="53">
        <f t="shared" ref="AS39:AS50" si="61">IF(S39="C",1,0)</f>
        <v>0</v>
      </c>
      <c r="AT39" s="55">
        <f t="shared" ref="AT39:AT50" si="62">IF(T39="C",1,0)</f>
        <v>0</v>
      </c>
      <c r="AU39" s="55">
        <f t="shared" ref="AU39:AU50" si="63">IF(U39="C",1,0)</f>
        <v>0</v>
      </c>
      <c r="AV39" s="55">
        <f t="shared" ref="AV39:AV50" si="64">IF(V39="C",1,0)</f>
        <v>0</v>
      </c>
      <c r="AW39" s="55">
        <f t="shared" ref="AW39:AW50" si="65">IF(W39="C",1,0)</f>
        <v>0</v>
      </c>
      <c r="AX39" s="55">
        <f t="shared" ref="AX39:AX50" si="66">IF(X39="C",1,0)</f>
        <v>0</v>
      </c>
      <c r="AY39" s="55">
        <f t="shared" ref="AY39:AY50" si="67">IF(Y39="C",1,0)</f>
        <v>0</v>
      </c>
      <c r="AZ39" s="55">
        <f t="shared" ref="AZ39:AZ50" si="68">IF(Z39="C",1,0)</f>
        <v>0</v>
      </c>
      <c r="BA39" s="56">
        <f t="shared" ref="BA39:BA50" si="69">IF(AA39="C",1,0)</f>
        <v>0</v>
      </c>
      <c r="BB39" s="40"/>
      <c r="BC39" s="67">
        <f t="shared" si="48"/>
        <v>1</v>
      </c>
      <c r="BD39" s="66">
        <f t="shared" si="48"/>
        <v>0</v>
      </c>
      <c r="BE39" s="68">
        <f t="shared" si="48"/>
        <v>0</v>
      </c>
      <c r="BF39" s="68">
        <f t="shared" si="48"/>
        <v>0</v>
      </c>
      <c r="BG39" s="68">
        <f t="shared" si="48"/>
        <v>0</v>
      </c>
      <c r="BH39" s="68">
        <f t="shared" si="48"/>
        <v>0</v>
      </c>
      <c r="BI39" s="68">
        <f t="shared" si="48"/>
        <v>0</v>
      </c>
      <c r="BJ39" s="68">
        <f t="shared" ref="BJ39:BJ50" si="70">IF(Y39="I",1,0)</f>
        <v>0</v>
      </c>
      <c r="BK39" s="68">
        <f t="shared" ref="BK39:BK50" si="71">IF(Z39="I",1,0)</f>
        <v>0</v>
      </c>
      <c r="BL39" s="69">
        <f t="shared" ref="BL39:BL50" si="72">IF(AA39="I",1,0)</f>
        <v>0</v>
      </c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05"/>
      <c r="BY39" s="305"/>
      <c r="BZ39" s="305"/>
      <c r="CA39" s="305"/>
      <c r="CB39" s="305"/>
      <c r="CC39" s="305"/>
      <c r="CD39" s="305"/>
      <c r="CE39" s="305"/>
      <c r="CF39" s="305"/>
      <c r="CG39" s="306"/>
      <c r="CH39" s="307"/>
      <c r="CI39" s="307"/>
      <c r="CJ39" s="39"/>
      <c r="CK39" s="39"/>
      <c r="CL39" s="39"/>
      <c r="CM39" s="39"/>
    </row>
    <row r="40" spans="1:195" ht="15" x14ac:dyDescent="0.2">
      <c r="A40"/>
      <c r="B40" s="349"/>
      <c r="C40" s="350"/>
      <c r="D40" s="346">
        <v>36</v>
      </c>
      <c r="E40" s="430" t="s">
        <v>256</v>
      </c>
      <c r="F40" s="261"/>
      <c r="G40" s="250"/>
      <c r="H40" s="250"/>
      <c r="I40" s="260"/>
      <c r="J40" s="329"/>
      <c r="K40" s="59"/>
      <c r="L40" s="59"/>
      <c r="M40" s="59"/>
      <c r="N40" s="59"/>
      <c r="O40" s="59"/>
      <c r="P40" s="59"/>
      <c r="Q40" s="330"/>
      <c r="R40" s="334" t="s">
        <v>13</v>
      </c>
      <c r="S40" s="334" t="s">
        <v>13</v>
      </c>
      <c r="T40" s="334" t="s">
        <v>13</v>
      </c>
      <c r="U40" s="334" t="s">
        <v>13</v>
      </c>
      <c r="V40" s="334" t="s">
        <v>13</v>
      </c>
      <c r="W40" s="334" t="s">
        <v>13</v>
      </c>
      <c r="X40" s="334" t="s">
        <v>13</v>
      </c>
      <c r="Y40" s="334" t="s">
        <v>13</v>
      </c>
      <c r="Z40" s="334" t="s">
        <v>13</v>
      </c>
      <c r="AA40" s="334" t="s">
        <v>13</v>
      </c>
      <c r="AB40" s="379">
        <v>450</v>
      </c>
      <c r="AC40" s="380">
        <v>450</v>
      </c>
      <c r="AD40" s="365"/>
      <c r="AE40" s="328"/>
      <c r="AF40" s="229"/>
      <c r="AG40" s="54">
        <f t="shared" si="50"/>
        <v>1</v>
      </c>
      <c r="AH40" s="53">
        <f t="shared" si="51"/>
        <v>1</v>
      </c>
      <c r="AI40" s="55">
        <f t="shared" si="52"/>
        <v>1</v>
      </c>
      <c r="AJ40" s="55">
        <f t="shared" si="53"/>
        <v>1</v>
      </c>
      <c r="AK40" s="55">
        <f t="shared" si="54"/>
        <v>1</v>
      </c>
      <c r="AL40" s="55">
        <f t="shared" si="55"/>
        <v>1</v>
      </c>
      <c r="AM40" s="55">
        <f t="shared" si="56"/>
        <v>1</v>
      </c>
      <c r="AN40" s="55">
        <f t="shared" si="57"/>
        <v>1</v>
      </c>
      <c r="AO40" s="55">
        <f t="shared" si="58"/>
        <v>1</v>
      </c>
      <c r="AP40" s="56">
        <f t="shared" si="59"/>
        <v>1</v>
      </c>
      <c r="AQ40" s="205"/>
      <c r="AR40" s="54">
        <f t="shared" si="60"/>
        <v>0</v>
      </c>
      <c r="AS40" s="53">
        <f t="shared" si="61"/>
        <v>0</v>
      </c>
      <c r="AT40" s="55">
        <f t="shared" si="62"/>
        <v>0</v>
      </c>
      <c r="AU40" s="55">
        <f t="shared" si="63"/>
        <v>0</v>
      </c>
      <c r="AV40" s="55">
        <f t="shared" si="64"/>
        <v>0</v>
      </c>
      <c r="AW40" s="55">
        <f t="shared" si="65"/>
        <v>0</v>
      </c>
      <c r="AX40" s="55">
        <f t="shared" si="66"/>
        <v>0</v>
      </c>
      <c r="AY40" s="55">
        <f t="shared" si="67"/>
        <v>0</v>
      </c>
      <c r="AZ40" s="55">
        <f t="shared" si="68"/>
        <v>0</v>
      </c>
      <c r="BA40" s="56">
        <f t="shared" si="69"/>
        <v>0</v>
      </c>
      <c r="BB40" s="205"/>
      <c r="BC40" s="67">
        <f t="shared" si="48"/>
        <v>0</v>
      </c>
      <c r="BD40" s="66">
        <f t="shared" si="48"/>
        <v>0</v>
      </c>
      <c r="BE40" s="68">
        <f t="shared" si="48"/>
        <v>0</v>
      </c>
      <c r="BF40" s="68">
        <f t="shared" si="48"/>
        <v>0</v>
      </c>
      <c r="BG40" s="68">
        <f t="shared" si="48"/>
        <v>0</v>
      </c>
      <c r="BH40" s="68">
        <f t="shared" si="48"/>
        <v>0</v>
      </c>
      <c r="BI40" s="68">
        <f t="shared" si="48"/>
        <v>0</v>
      </c>
      <c r="BJ40" s="68">
        <f t="shared" si="70"/>
        <v>0</v>
      </c>
      <c r="BK40" s="68">
        <f t="shared" si="71"/>
        <v>0</v>
      </c>
      <c r="BL40" s="69">
        <f t="shared" si="72"/>
        <v>0</v>
      </c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05"/>
      <c r="BY40" s="305"/>
      <c r="BZ40" s="305"/>
      <c r="CA40" s="305"/>
      <c r="CB40" s="305"/>
      <c r="CC40" s="305"/>
      <c r="CD40" s="305"/>
      <c r="CE40" s="305"/>
      <c r="CF40" s="305"/>
      <c r="CG40" s="306"/>
      <c r="CH40" s="307"/>
      <c r="CI40" s="307"/>
      <c r="CJ40" s="39"/>
      <c r="CK40" s="39"/>
      <c r="CL40" s="39"/>
      <c r="CM40" s="39"/>
    </row>
    <row r="41" spans="1:195" ht="15" x14ac:dyDescent="0.2">
      <c r="A41"/>
      <c r="B41" s="349"/>
      <c r="C41" s="350"/>
      <c r="D41" s="346">
        <v>37</v>
      </c>
      <c r="E41" s="430" t="s">
        <v>257</v>
      </c>
      <c r="F41" s="261"/>
      <c r="G41" s="250"/>
      <c r="H41" s="250"/>
      <c r="I41" s="260"/>
      <c r="J41" s="329"/>
      <c r="K41" s="59"/>
      <c r="L41" s="59"/>
      <c r="M41" s="59"/>
      <c r="N41" s="59"/>
      <c r="O41" s="59"/>
      <c r="P41" s="59"/>
      <c r="Q41" s="330"/>
      <c r="R41" s="334" t="s">
        <v>13</v>
      </c>
      <c r="S41" s="334" t="s">
        <v>13</v>
      </c>
      <c r="T41" s="334" t="s">
        <v>13</v>
      </c>
      <c r="U41" s="334" t="s">
        <v>13</v>
      </c>
      <c r="V41" s="334" t="s">
        <v>13</v>
      </c>
      <c r="W41" s="334" t="s">
        <v>13</v>
      </c>
      <c r="X41" s="334" t="s">
        <v>13</v>
      </c>
      <c r="Y41" s="334" t="s">
        <v>13</v>
      </c>
      <c r="Z41" s="334" t="s">
        <v>13</v>
      </c>
      <c r="AA41" s="334" t="s">
        <v>13</v>
      </c>
      <c r="AB41" s="379"/>
      <c r="AC41" s="380"/>
      <c r="AD41" s="365"/>
      <c r="AE41" s="328"/>
      <c r="AF41" s="229"/>
      <c r="AG41" s="54">
        <f t="shared" si="50"/>
        <v>1</v>
      </c>
      <c r="AH41" s="53">
        <f t="shared" si="51"/>
        <v>1</v>
      </c>
      <c r="AI41" s="55">
        <f t="shared" si="52"/>
        <v>1</v>
      </c>
      <c r="AJ41" s="55">
        <f t="shared" si="53"/>
        <v>1</v>
      </c>
      <c r="AK41" s="55">
        <f t="shared" si="54"/>
        <v>1</v>
      </c>
      <c r="AL41" s="55">
        <f t="shared" si="55"/>
        <v>1</v>
      </c>
      <c r="AM41" s="55">
        <f t="shared" si="56"/>
        <v>1</v>
      </c>
      <c r="AN41" s="55">
        <f t="shared" si="57"/>
        <v>1</v>
      </c>
      <c r="AO41" s="55">
        <f t="shared" si="58"/>
        <v>1</v>
      </c>
      <c r="AP41" s="56">
        <f t="shared" si="59"/>
        <v>1</v>
      </c>
      <c r="AQ41" s="205"/>
      <c r="AR41" s="54">
        <f t="shared" si="60"/>
        <v>0</v>
      </c>
      <c r="AS41" s="53">
        <f t="shared" si="61"/>
        <v>0</v>
      </c>
      <c r="AT41" s="55">
        <f t="shared" si="62"/>
        <v>0</v>
      </c>
      <c r="AU41" s="55">
        <f t="shared" si="63"/>
        <v>0</v>
      </c>
      <c r="AV41" s="55">
        <f t="shared" si="64"/>
        <v>0</v>
      </c>
      <c r="AW41" s="55">
        <f t="shared" si="65"/>
        <v>0</v>
      </c>
      <c r="AX41" s="55">
        <f t="shared" si="66"/>
        <v>0</v>
      </c>
      <c r="AY41" s="55">
        <f t="shared" si="67"/>
        <v>0</v>
      </c>
      <c r="AZ41" s="55">
        <f t="shared" si="68"/>
        <v>0</v>
      </c>
      <c r="BA41" s="56">
        <f t="shared" si="69"/>
        <v>0</v>
      </c>
      <c r="BB41" s="205"/>
      <c r="BC41" s="67">
        <f t="shared" si="48"/>
        <v>0</v>
      </c>
      <c r="BD41" s="66">
        <f t="shared" si="48"/>
        <v>0</v>
      </c>
      <c r="BE41" s="68">
        <f t="shared" si="48"/>
        <v>0</v>
      </c>
      <c r="BF41" s="68">
        <f t="shared" si="48"/>
        <v>0</v>
      </c>
      <c r="BG41" s="68">
        <f t="shared" si="48"/>
        <v>0</v>
      </c>
      <c r="BH41" s="68">
        <f t="shared" si="48"/>
        <v>0</v>
      </c>
      <c r="BI41" s="68">
        <f t="shared" si="48"/>
        <v>0</v>
      </c>
      <c r="BJ41" s="68">
        <f t="shared" si="70"/>
        <v>0</v>
      </c>
      <c r="BK41" s="68">
        <f t="shared" si="71"/>
        <v>0</v>
      </c>
      <c r="BL41" s="69">
        <f t="shared" si="72"/>
        <v>0</v>
      </c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05"/>
      <c r="BY41" s="305"/>
      <c r="BZ41" s="305"/>
      <c r="CA41" s="305"/>
      <c r="CB41" s="305"/>
      <c r="CC41" s="305"/>
      <c r="CD41" s="305"/>
      <c r="CE41" s="305"/>
      <c r="CF41" s="305"/>
      <c r="CG41" s="306"/>
      <c r="CH41" s="307"/>
      <c r="CI41" s="307"/>
      <c r="CJ41" s="39"/>
      <c r="CK41" s="39"/>
      <c r="CL41" s="39"/>
      <c r="CM41" s="39"/>
    </row>
    <row r="42" spans="1:195" ht="15" x14ac:dyDescent="0.2">
      <c r="A42"/>
      <c r="B42" s="349"/>
      <c r="C42" s="350"/>
      <c r="D42" s="346">
        <v>38</v>
      </c>
      <c r="E42" s="430" t="s">
        <v>258</v>
      </c>
      <c r="F42" s="261"/>
      <c r="G42" s="250"/>
      <c r="H42" s="250"/>
      <c r="I42" s="260"/>
      <c r="J42" s="329"/>
      <c r="K42" s="59"/>
      <c r="L42" s="59"/>
      <c r="M42" s="59"/>
      <c r="N42" s="59"/>
      <c r="O42" s="59"/>
      <c r="P42" s="59"/>
      <c r="Q42" s="330"/>
      <c r="R42" s="334" t="s">
        <v>13</v>
      </c>
      <c r="S42" s="334" t="s">
        <v>13</v>
      </c>
      <c r="T42" s="334" t="s">
        <v>13</v>
      </c>
      <c r="U42" s="334" t="s">
        <v>13</v>
      </c>
      <c r="V42" s="334" t="s">
        <v>13</v>
      </c>
      <c r="W42" s="334" t="s">
        <v>13</v>
      </c>
      <c r="X42" s="334" t="s">
        <v>13</v>
      </c>
      <c r="Y42" s="334" t="s">
        <v>13</v>
      </c>
      <c r="Z42" s="334" t="s">
        <v>13</v>
      </c>
      <c r="AA42" s="334" t="s">
        <v>13</v>
      </c>
      <c r="AB42" s="379"/>
      <c r="AC42" s="380"/>
      <c r="AD42" s="365"/>
      <c r="AE42" s="328"/>
      <c r="AF42" s="229"/>
      <c r="AG42" s="54">
        <f t="shared" si="50"/>
        <v>1</v>
      </c>
      <c r="AH42" s="53">
        <f t="shared" si="51"/>
        <v>1</v>
      </c>
      <c r="AI42" s="55">
        <f t="shared" si="52"/>
        <v>1</v>
      </c>
      <c r="AJ42" s="55">
        <f t="shared" si="53"/>
        <v>1</v>
      </c>
      <c r="AK42" s="55">
        <f t="shared" si="54"/>
        <v>1</v>
      </c>
      <c r="AL42" s="55">
        <f t="shared" si="55"/>
        <v>1</v>
      </c>
      <c r="AM42" s="55">
        <f t="shared" si="56"/>
        <v>1</v>
      </c>
      <c r="AN42" s="55">
        <f t="shared" si="57"/>
        <v>1</v>
      </c>
      <c r="AO42" s="55">
        <f t="shared" si="58"/>
        <v>1</v>
      </c>
      <c r="AP42" s="56">
        <f t="shared" si="59"/>
        <v>1</v>
      </c>
      <c r="AQ42" s="205"/>
      <c r="AR42" s="54">
        <f t="shared" si="60"/>
        <v>0</v>
      </c>
      <c r="AS42" s="53">
        <f t="shared" si="61"/>
        <v>0</v>
      </c>
      <c r="AT42" s="55">
        <f t="shared" si="62"/>
        <v>0</v>
      </c>
      <c r="AU42" s="55">
        <f t="shared" si="63"/>
        <v>0</v>
      </c>
      <c r="AV42" s="55">
        <f t="shared" si="64"/>
        <v>0</v>
      </c>
      <c r="AW42" s="55">
        <f t="shared" si="65"/>
        <v>0</v>
      </c>
      <c r="AX42" s="55">
        <f t="shared" si="66"/>
        <v>0</v>
      </c>
      <c r="AY42" s="55">
        <f t="shared" si="67"/>
        <v>0</v>
      </c>
      <c r="AZ42" s="55">
        <f t="shared" si="68"/>
        <v>0</v>
      </c>
      <c r="BA42" s="56">
        <f t="shared" si="69"/>
        <v>0</v>
      </c>
      <c r="BB42" s="205"/>
      <c r="BC42" s="67">
        <f t="shared" si="48"/>
        <v>0</v>
      </c>
      <c r="BD42" s="66">
        <f t="shared" si="48"/>
        <v>0</v>
      </c>
      <c r="BE42" s="68">
        <f t="shared" si="48"/>
        <v>0</v>
      </c>
      <c r="BF42" s="68">
        <f t="shared" si="48"/>
        <v>0</v>
      </c>
      <c r="BG42" s="68">
        <f t="shared" si="48"/>
        <v>0</v>
      </c>
      <c r="BH42" s="68">
        <f t="shared" si="48"/>
        <v>0</v>
      </c>
      <c r="BI42" s="68">
        <f t="shared" si="48"/>
        <v>0</v>
      </c>
      <c r="BJ42" s="68">
        <f t="shared" si="70"/>
        <v>0</v>
      </c>
      <c r="BK42" s="68">
        <f t="shared" si="71"/>
        <v>0</v>
      </c>
      <c r="BL42" s="69">
        <f t="shared" si="72"/>
        <v>0</v>
      </c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05"/>
      <c r="BY42" s="305"/>
      <c r="BZ42" s="305"/>
      <c r="CA42" s="305"/>
      <c r="CB42" s="305"/>
      <c r="CC42" s="305"/>
      <c r="CD42" s="305"/>
      <c r="CE42" s="305"/>
      <c r="CF42" s="305"/>
      <c r="CG42" s="306"/>
      <c r="CH42" s="307"/>
      <c r="CI42" s="307"/>
      <c r="CJ42" s="39"/>
      <c r="CK42" s="39"/>
      <c r="CL42" s="39"/>
      <c r="CM42" s="39"/>
    </row>
    <row r="43" spans="1:195" ht="15" x14ac:dyDescent="0.2">
      <c r="A43"/>
      <c r="B43" s="349"/>
      <c r="C43" s="350"/>
      <c r="D43" s="346">
        <v>39</v>
      </c>
      <c r="E43" s="430" t="s">
        <v>259</v>
      </c>
      <c r="F43" s="261"/>
      <c r="G43" s="250"/>
      <c r="H43" s="250"/>
      <c r="I43" s="260"/>
      <c r="J43" s="329"/>
      <c r="K43" s="59"/>
      <c r="L43" s="59"/>
      <c r="M43" s="59"/>
      <c r="N43" s="59"/>
      <c r="O43" s="59"/>
      <c r="P43" s="59"/>
      <c r="Q43" s="330"/>
      <c r="R43" s="334" t="s">
        <v>13</v>
      </c>
      <c r="S43" s="334" t="s">
        <v>13</v>
      </c>
      <c r="T43" s="334" t="s">
        <v>13</v>
      </c>
      <c r="U43" s="334" t="s">
        <v>13</v>
      </c>
      <c r="V43" s="334" t="s">
        <v>13</v>
      </c>
      <c r="W43" s="334" t="s">
        <v>13</v>
      </c>
      <c r="X43" s="334" t="s">
        <v>13</v>
      </c>
      <c r="Y43" s="334" t="s">
        <v>13</v>
      </c>
      <c r="Z43" s="334" t="s">
        <v>13</v>
      </c>
      <c r="AA43" s="334" t="s">
        <v>13</v>
      </c>
      <c r="AB43" s="379"/>
      <c r="AC43" s="380"/>
      <c r="AD43" s="365"/>
      <c r="AE43" s="328"/>
      <c r="AF43" s="229"/>
      <c r="AG43" s="54">
        <f t="shared" si="50"/>
        <v>1</v>
      </c>
      <c r="AH43" s="53">
        <f t="shared" si="51"/>
        <v>1</v>
      </c>
      <c r="AI43" s="55">
        <f t="shared" si="52"/>
        <v>1</v>
      </c>
      <c r="AJ43" s="55">
        <f t="shared" si="53"/>
        <v>1</v>
      </c>
      <c r="AK43" s="55">
        <f t="shared" si="54"/>
        <v>1</v>
      </c>
      <c r="AL43" s="55">
        <f t="shared" si="55"/>
        <v>1</v>
      </c>
      <c r="AM43" s="55">
        <f t="shared" si="56"/>
        <v>1</v>
      </c>
      <c r="AN43" s="55">
        <f t="shared" si="57"/>
        <v>1</v>
      </c>
      <c r="AO43" s="55">
        <f t="shared" si="58"/>
        <v>1</v>
      </c>
      <c r="AP43" s="56">
        <f t="shared" si="59"/>
        <v>1</v>
      </c>
      <c r="AQ43" s="205"/>
      <c r="AR43" s="54">
        <f t="shared" si="60"/>
        <v>0</v>
      </c>
      <c r="AS43" s="53">
        <f t="shared" si="61"/>
        <v>0</v>
      </c>
      <c r="AT43" s="55">
        <f t="shared" si="62"/>
        <v>0</v>
      </c>
      <c r="AU43" s="55">
        <f t="shared" si="63"/>
        <v>0</v>
      </c>
      <c r="AV43" s="55">
        <f t="shared" si="64"/>
        <v>0</v>
      </c>
      <c r="AW43" s="55">
        <f t="shared" si="65"/>
        <v>0</v>
      </c>
      <c r="AX43" s="55">
        <f t="shared" si="66"/>
        <v>0</v>
      </c>
      <c r="AY43" s="55">
        <f t="shared" si="67"/>
        <v>0</v>
      </c>
      <c r="AZ43" s="55">
        <f t="shared" si="68"/>
        <v>0</v>
      </c>
      <c r="BA43" s="56">
        <f t="shared" si="69"/>
        <v>0</v>
      </c>
      <c r="BB43" s="205"/>
      <c r="BC43" s="67">
        <f t="shared" si="48"/>
        <v>0</v>
      </c>
      <c r="BD43" s="66">
        <f t="shared" si="48"/>
        <v>0</v>
      </c>
      <c r="BE43" s="68">
        <f t="shared" si="48"/>
        <v>0</v>
      </c>
      <c r="BF43" s="68">
        <f t="shared" si="48"/>
        <v>0</v>
      </c>
      <c r="BG43" s="68">
        <f t="shared" si="48"/>
        <v>0</v>
      </c>
      <c r="BH43" s="68">
        <f t="shared" si="48"/>
        <v>0</v>
      </c>
      <c r="BI43" s="68">
        <f t="shared" si="48"/>
        <v>0</v>
      </c>
      <c r="BJ43" s="68">
        <f t="shared" si="70"/>
        <v>0</v>
      </c>
      <c r="BK43" s="68">
        <f t="shared" si="71"/>
        <v>0</v>
      </c>
      <c r="BL43" s="69">
        <f t="shared" si="72"/>
        <v>0</v>
      </c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05"/>
      <c r="BY43" s="305"/>
      <c r="BZ43" s="305"/>
      <c r="CA43" s="305"/>
      <c r="CB43" s="305"/>
      <c r="CC43" s="305"/>
      <c r="CD43" s="305"/>
      <c r="CE43" s="305"/>
      <c r="CF43" s="305"/>
      <c r="CG43" s="306"/>
      <c r="CH43" s="307"/>
      <c r="CI43" s="307"/>
      <c r="CJ43" s="39"/>
      <c r="CK43" s="39"/>
      <c r="CL43" s="39"/>
      <c r="CM43" s="39"/>
    </row>
    <row r="44" spans="1:195" ht="15" x14ac:dyDescent="0.2">
      <c r="A44"/>
      <c r="B44" s="349"/>
      <c r="C44" s="350"/>
      <c r="D44" s="346">
        <v>40</v>
      </c>
      <c r="E44" s="430" t="s">
        <v>260</v>
      </c>
      <c r="F44" s="261"/>
      <c r="G44" s="250"/>
      <c r="H44" s="250"/>
      <c r="I44" s="260"/>
      <c r="J44" s="329"/>
      <c r="K44" s="59"/>
      <c r="L44" s="59"/>
      <c r="M44" s="59"/>
      <c r="N44" s="59"/>
      <c r="O44" s="59"/>
      <c r="P44" s="59"/>
      <c r="Q44" s="330"/>
      <c r="R44" s="334" t="s">
        <v>13</v>
      </c>
      <c r="S44" s="334" t="s">
        <v>13</v>
      </c>
      <c r="T44" s="334" t="s">
        <v>13</v>
      </c>
      <c r="U44" s="334" t="s">
        <v>13</v>
      </c>
      <c r="V44" s="334" t="s">
        <v>13</v>
      </c>
      <c r="W44" s="334" t="s">
        <v>13</v>
      </c>
      <c r="X44" s="334" t="s">
        <v>13</v>
      </c>
      <c r="Y44" s="334" t="s">
        <v>13</v>
      </c>
      <c r="Z44" s="334" t="s">
        <v>13</v>
      </c>
      <c r="AA44" s="334" t="s">
        <v>13</v>
      </c>
      <c r="AB44" s="379"/>
      <c r="AC44" s="380"/>
      <c r="AD44" s="365"/>
      <c r="AE44" s="328"/>
      <c r="AF44" s="229"/>
      <c r="AG44" s="54">
        <f t="shared" si="50"/>
        <v>1</v>
      </c>
      <c r="AH44" s="53">
        <f t="shared" si="51"/>
        <v>1</v>
      </c>
      <c r="AI44" s="55">
        <f t="shared" si="52"/>
        <v>1</v>
      </c>
      <c r="AJ44" s="55">
        <f t="shared" si="53"/>
        <v>1</v>
      </c>
      <c r="AK44" s="55">
        <f t="shared" si="54"/>
        <v>1</v>
      </c>
      <c r="AL44" s="55">
        <f t="shared" si="55"/>
        <v>1</v>
      </c>
      <c r="AM44" s="55">
        <f t="shared" si="56"/>
        <v>1</v>
      </c>
      <c r="AN44" s="55">
        <f t="shared" si="57"/>
        <v>1</v>
      </c>
      <c r="AO44" s="55">
        <f t="shared" si="58"/>
        <v>1</v>
      </c>
      <c r="AP44" s="56">
        <f t="shared" si="59"/>
        <v>1</v>
      </c>
      <c r="AQ44" s="205"/>
      <c r="AR44" s="54">
        <f t="shared" si="60"/>
        <v>0</v>
      </c>
      <c r="AS44" s="53">
        <f t="shared" si="61"/>
        <v>0</v>
      </c>
      <c r="AT44" s="55">
        <f t="shared" si="62"/>
        <v>0</v>
      </c>
      <c r="AU44" s="55">
        <f t="shared" si="63"/>
        <v>0</v>
      </c>
      <c r="AV44" s="55">
        <f t="shared" si="64"/>
        <v>0</v>
      </c>
      <c r="AW44" s="55">
        <f t="shared" si="65"/>
        <v>0</v>
      </c>
      <c r="AX44" s="55">
        <f t="shared" si="66"/>
        <v>0</v>
      </c>
      <c r="AY44" s="55">
        <f t="shared" si="67"/>
        <v>0</v>
      </c>
      <c r="AZ44" s="55">
        <f t="shared" si="68"/>
        <v>0</v>
      </c>
      <c r="BA44" s="56">
        <f t="shared" si="69"/>
        <v>0</v>
      </c>
      <c r="BB44" s="205"/>
      <c r="BC44" s="67">
        <f t="shared" si="48"/>
        <v>0</v>
      </c>
      <c r="BD44" s="66">
        <f t="shared" si="48"/>
        <v>0</v>
      </c>
      <c r="BE44" s="68">
        <f t="shared" si="48"/>
        <v>0</v>
      </c>
      <c r="BF44" s="68">
        <f t="shared" si="48"/>
        <v>0</v>
      </c>
      <c r="BG44" s="68">
        <f t="shared" si="48"/>
        <v>0</v>
      </c>
      <c r="BH44" s="68">
        <f t="shared" si="48"/>
        <v>0</v>
      </c>
      <c r="BI44" s="68">
        <f t="shared" si="48"/>
        <v>0</v>
      </c>
      <c r="BJ44" s="68">
        <f t="shared" si="70"/>
        <v>0</v>
      </c>
      <c r="BK44" s="68">
        <f t="shared" si="71"/>
        <v>0</v>
      </c>
      <c r="BL44" s="69">
        <f t="shared" si="72"/>
        <v>0</v>
      </c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05"/>
      <c r="BY44" s="305"/>
      <c r="BZ44" s="305"/>
      <c r="CA44" s="305"/>
      <c r="CB44" s="305"/>
      <c r="CC44" s="305"/>
      <c r="CD44" s="305"/>
      <c r="CE44" s="305"/>
      <c r="CF44" s="305"/>
      <c r="CG44" s="306"/>
      <c r="CH44" s="307"/>
      <c r="CI44" s="307"/>
      <c r="CJ44" s="39"/>
      <c r="CK44" s="39"/>
      <c r="CL44" s="39"/>
      <c r="CM44" s="39"/>
    </row>
    <row r="45" spans="1:195" ht="15" x14ac:dyDescent="0.2">
      <c r="A45"/>
      <c r="B45" s="349"/>
      <c r="C45" s="350"/>
      <c r="D45" s="346">
        <v>41</v>
      </c>
      <c r="E45" s="430" t="s">
        <v>261</v>
      </c>
      <c r="F45" s="261"/>
      <c r="G45" s="250"/>
      <c r="H45" s="250"/>
      <c r="I45" s="260"/>
      <c r="J45" s="329"/>
      <c r="K45" s="59"/>
      <c r="L45" s="59"/>
      <c r="M45" s="59"/>
      <c r="N45" s="59"/>
      <c r="O45" s="59"/>
      <c r="P45" s="59"/>
      <c r="Q45" s="330"/>
      <c r="R45" s="334" t="s">
        <v>13</v>
      </c>
      <c r="S45" s="334" t="s">
        <v>13</v>
      </c>
      <c r="T45" s="334" t="s">
        <v>13</v>
      </c>
      <c r="U45" s="334" t="s">
        <v>13</v>
      </c>
      <c r="V45" s="334" t="s">
        <v>13</v>
      </c>
      <c r="W45" s="334" t="s">
        <v>13</v>
      </c>
      <c r="X45" s="334" t="s">
        <v>13</v>
      </c>
      <c r="Y45" s="334" t="s">
        <v>13</v>
      </c>
      <c r="Z45" s="334" t="s">
        <v>13</v>
      </c>
      <c r="AA45" s="334" t="s">
        <v>13</v>
      </c>
      <c r="AB45" s="379"/>
      <c r="AC45" s="380"/>
      <c r="AD45" s="365"/>
      <c r="AE45" s="328"/>
      <c r="AF45" s="229"/>
      <c r="AG45" s="54">
        <f t="shared" si="50"/>
        <v>1</v>
      </c>
      <c r="AH45" s="53">
        <f t="shared" si="51"/>
        <v>1</v>
      </c>
      <c r="AI45" s="55">
        <f t="shared" si="52"/>
        <v>1</v>
      </c>
      <c r="AJ45" s="55">
        <f t="shared" si="53"/>
        <v>1</v>
      </c>
      <c r="AK45" s="55">
        <f t="shared" si="54"/>
        <v>1</v>
      </c>
      <c r="AL45" s="55">
        <f t="shared" si="55"/>
        <v>1</v>
      </c>
      <c r="AM45" s="55">
        <f t="shared" si="56"/>
        <v>1</v>
      </c>
      <c r="AN45" s="55">
        <f t="shared" si="57"/>
        <v>1</v>
      </c>
      <c r="AO45" s="55">
        <f t="shared" si="58"/>
        <v>1</v>
      </c>
      <c r="AP45" s="56">
        <f t="shared" si="59"/>
        <v>1</v>
      </c>
      <c r="AQ45" s="205"/>
      <c r="AR45" s="54">
        <f t="shared" si="60"/>
        <v>0</v>
      </c>
      <c r="AS45" s="53">
        <f t="shared" si="61"/>
        <v>0</v>
      </c>
      <c r="AT45" s="55">
        <f t="shared" si="62"/>
        <v>0</v>
      </c>
      <c r="AU45" s="55">
        <f t="shared" si="63"/>
        <v>0</v>
      </c>
      <c r="AV45" s="55">
        <f t="shared" si="64"/>
        <v>0</v>
      </c>
      <c r="AW45" s="55">
        <f t="shared" si="65"/>
        <v>0</v>
      </c>
      <c r="AX45" s="55">
        <f t="shared" si="66"/>
        <v>0</v>
      </c>
      <c r="AY45" s="55">
        <f t="shared" si="67"/>
        <v>0</v>
      </c>
      <c r="AZ45" s="55">
        <f t="shared" si="68"/>
        <v>0</v>
      </c>
      <c r="BA45" s="56">
        <f t="shared" si="69"/>
        <v>0</v>
      </c>
      <c r="BB45" s="205"/>
      <c r="BC45" s="67">
        <f t="shared" si="48"/>
        <v>0</v>
      </c>
      <c r="BD45" s="66">
        <f t="shared" si="48"/>
        <v>0</v>
      </c>
      <c r="BE45" s="68">
        <f t="shared" si="48"/>
        <v>0</v>
      </c>
      <c r="BF45" s="68">
        <f t="shared" si="48"/>
        <v>0</v>
      </c>
      <c r="BG45" s="68">
        <f t="shared" si="48"/>
        <v>0</v>
      </c>
      <c r="BH45" s="68">
        <f t="shared" si="48"/>
        <v>0</v>
      </c>
      <c r="BI45" s="68">
        <f t="shared" si="48"/>
        <v>0</v>
      </c>
      <c r="BJ45" s="68">
        <f t="shared" si="70"/>
        <v>0</v>
      </c>
      <c r="BK45" s="68">
        <f t="shared" si="71"/>
        <v>0</v>
      </c>
      <c r="BL45" s="69">
        <f t="shared" si="72"/>
        <v>0</v>
      </c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05"/>
      <c r="BY45" s="305"/>
      <c r="BZ45" s="305"/>
      <c r="CA45" s="305"/>
      <c r="CB45" s="305"/>
      <c r="CC45" s="305"/>
      <c r="CD45" s="305"/>
      <c r="CE45" s="305"/>
      <c r="CF45" s="305"/>
      <c r="CG45" s="306"/>
      <c r="CH45" s="307"/>
      <c r="CI45" s="307"/>
      <c r="CJ45" s="39"/>
      <c r="CK45" s="39"/>
      <c r="CL45" s="39"/>
      <c r="CM45" s="39"/>
    </row>
    <row r="46" spans="1:195" ht="15" x14ac:dyDescent="0.2">
      <c r="A46"/>
      <c r="B46" s="349"/>
      <c r="C46" s="350"/>
      <c r="D46" s="346">
        <v>42</v>
      </c>
      <c r="E46" s="430" t="s">
        <v>262</v>
      </c>
      <c r="F46" s="261"/>
      <c r="G46" s="250"/>
      <c r="H46" s="250"/>
      <c r="I46" s="260"/>
      <c r="J46" s="329"/>
      <c r="K46" s="59"/>
      <c r="L46" s="59"/>
      <c r="M46" s="59"/>
      <c r="N46" s="59"/>
      <c r="O46" s="59"/>
      <c r="P46" s="59"/>
      <c r="Q46" s="330"/>
      <c r="R46" s="334" t="s">
        <v>13</v>
      </c>
      <c r="S46" s="334" t="s">
        <v>13</v>
      </c>
      <c r="T46" s="334" t="s">
        <v>13</v>
      </c>
      <c r="U46" s="334" t="s">
        <v>13</v>
      </c>
      <c r="V46" s="334" t="s">
        <v>13</v>
      </c>
      <c r="W46" s="334" t="s">
        <v>13</v>
      </c>
      <c r="X46" s="334" t="s">
        <v>13</v>
      </c>
      <c r="Y46" s="334" t="s">
        <v>13</v>
      </c>
      <c r="Z46" s="334" t="s">
        <v>13</v>
      </c>
      <c r="AA46" s="334" t="s">
        <v>13</v>
      </c>
      <c r="AB46" s="379"/>
      <c r="AC46" s="380"/>
      <c r="AD46" s="365"/>
      <c r="AE46" s="328"/>
      <c r="AF46" s="229"/>
      <c r="AG46" s="54">
        <f t="shared" si="50"/>
        <v>1</v>
      </c>
      <c r="AH46" s="53">
        <f t="shared" si="51"/>
        <v>1</v>
      </c>
      <c r="AI46" s="55">
        <f t="shared" si="52"/>
        <v>1</v>
      </c>
      <c r="AJ46" s="55">
        <f t="shared" si="53"/>
        <v>1</v>
      </c>
      <c r="AK46" s="55">
        <f t="shared" si="54"/>
        <v>1</v>
      </c>
      <c r="AL46" s="55">
        <f t="shared" si="55"/>
        <v>1</v>
      </c>
      <c r="AM46" s="55">
        <f t="shared" si="56"/>
        <v>1</v>
      </c>
      <c r="AN46" s="55">
        <f t="shared" si="57"/>
        <v>1</v>
      </c>
      <c r="AO46" s="55">
        <f t="shared" si="58"/>
        <v>1</v>
      </c>
      <c r="AP46" s="56">
        <f t="shared" si="59"/>
        <v>1</v>
      </c>
      <c r="AQ46" s="205"/>
      <c r="AR46" s="54">
        <f t="shared" si="60"/>
        <v>0</v>
      </c>
      <c r="AS46" s="53">
        <f t="shared" si="61"/>
        <v>0</v>
      </c>
      <c r="AT46" s="55">
        <f t="shared" si="62"/>
        <v>0</v>
      </c>
      <c r="AU46" s="55">
        <f t="shared" si="63"/>
        <v>0</v>
      </c>
      <c r="AV46" s="55">
        <f t="shared" si="64"/>
        <v>0</v>
      </c>
      <c r="AW46" s="55">
        <f t="shared" si="65"/>
        <v>0</v>
      </c>
      <c r="AX46" s="55">
        <f t="shared" si="66"/>
        <v>0</v>
      </c>
      <c r="AY46" s="55">
        <f t="shared" si="67"/>
        <v>0</v>
      </c>
      <c r="AZ46" s="55">
        <f t="shared" si="68"/>
        <v>0</v>
      </c>
      <c r="BA46" s="56">
        <f t="shared" si="69"/>
        <v>0</v>
      </c>
      <c r="BB46" s="205"/>
      <c r="BC46" s="67">
        <f t="shared" si="48"/>
        <v>0</v>
      </c>
      <c r="BD46" s="66">
        <f t="shared" si="48"/>
        <v>0</v>
      </c>
      <c r="BE46" s="68">
        <f t="shared" si="48"/>
        <v>0</v>
      </c>
      <c r="BF46" s="68">
        <f t="shared" si="48"/>
        <v>0</v>
      </c>
      <c r="BG46" s="68">
        <f t="shared" si="48"/>
        <v>0</v>
      </c>
      <c r="BH46" s="68">
        <f t="shared" si="48"/>
        <v>0</v>
      </c>
      <c r="BI46" s="68">
        <f t="shared" si="48"/>
        <v>0</v>
      </c>
      <c r="BJ46" s="68">
        <f t="shared" si="70"/>
        <v>0</v>
      </c>
      <c r="BK46" s="68">
        <f t="shared" si="71"/>
        <v>0</v>
      </c>
      <c r="BL46" s="69">
        <f t="shared" si="72"/>
        <v>0</v>
      </c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05"/>
      <c r="BY46" s="305"/>
      <c r="BZ46" s="305"/>
      <c r="CA46" s="305"/>
      <c r="CB46" s="305"/>
      <c r="CC46" s="305"/>
      <c r="CD46" s="305"/>
      <c r="CE46" s="305"/>
      <c r="CF46" s="305"/>
      <c r="CG46" s="306"/>
      <c r="CH46" s="307"/>
      <c r="CI46" s="307"/>
      <c r="CJ46" s="39"/>
      <c r="CK46" s="39"/>
      <c r="CL46" s="39"/>
      <c r="CM46" s="39"/>
    </row>
    <row r="47" spans="1:195" ht="15" x14ac:dyDescent="0.2">
      <c r="A47"/>
      <c r="B47" s="349"/>
      <c r="C47" s="350"/>
      <c r="D47" s="346">
        <v>43</v>
      </c>
      <c r="E47" s="430" t="s">
        <v>263</v>
      </c>
      <c r="F47" s="261"/>
      <c r="G47" s="250"/>
      <c r="H47" s="250"/>
      <c r="I47" s="260"/>
      <c r="J47" s="329"/>
      <c r="K47" s="59"/>
      <c r="L47" s="59"/>
      <c r="M47" s="59"/>
      <c r="N47" s="59"/>
      <c r="O47" s="59"/>
      <c r="P47" s="59"/>
      <c r="Q47" s="330"/>
      <c r="R47" s="334" t="s">
        <v>13</v>
      </c>
      <c r="S47" s="334" t="s">
        <v>13</v>
      </c>
      <c r="T47" s="334" t="s">
        <v>13</v>
      </c>
      <c r="U47" s="334" t="s">
        <v>13</v>
      </c>
      <c r="V47" s="334" t="s">
        <v>13</v>
      </c>
      <c r="W47" s="334" t="s">
        <v>13</v>
      </c>
      <c r="X47" s="334" t="s">
        <v>13</v>
      </c>
      <c r="Y47" s="334" t="s">
        <v>13</v>
      </c>
      <c r="Z47" s="334" t="s">
        <v>13</v>
      </c>
      <c r="AA47" s="334" t="s">
        <v>13</v>
      </c>
      <c r="AB47" s="379"/>
      <c r="AC47" s="380"/>
      <c r="AD47" s="365"/>
      <c r="AE47" s="328"/>
      <c r="AF47" s="229"/>
      <c r="AG47" s="54">
        <f t="shared" si="50"/>
        <v>1</v>
      </c>
      <c r="AH47" s="53">
        <f t="shared" si="51"/>
        <v>1</v>
      </c>
      <c r="AI47" s="55">
        <f t="shared" si="52"/>
        <v>1</v>
      </c>
      <c r="AJ47" s="55">
        <f t="shared" si="53"/>
        <v>1</v>
      </c>
      <c r="AK47" s="55">
        <f t="shared" si="54"/>
        <v>1</v>
      </c>
      <c r="AL47" s="55">
        <f t="shared" si="55"/>
        <v>1</v>
      </c>
      <c r="AM47" s="55">
        <f t="shared" si="56"/>
        <v>1</v>
      </c>
      <c r="AN47" s="55">
        <f t="shared" si="57"/>
        <v>1</v>
      </c>
      <c r="AO47" s="55">
        <f t="shared" si="58"/>
        <v>1</v>
      </c>
      <c r="AP47" s="56">
        <f t="shared" si="59"/>
        <v>1</v>
      </c>
      <c r="AQ47" s="205"/>
      <c r="AR47" s="54">
        <f t="shared" si="60"/>
        <v>0</v>
      </c>
      <c r="AS47" s="53">
        <f t="shared" si="61"/>
        <v>0</v>
      </c>
      <c r="AT47" s="55">
        <f t="shared" si="62"/>
        <v>0</v>
      </c>
      <c r="AU47" s="55">
        <f t="shared" si="63"/>
        <v>0</v>
      </c>
      <c r="AV47" s="55">
        <f t="shared" si="64"/>
        <v>0</v>
      </c>
      <c r="AW47" s="55">
        <f t="shared" si="65"/>
        <v>0</v>
      </c>
      <c r="AX47" s="55">
        <f t="shared" si="66"/>
        <v>0</v>
      </c>
      <c r="AY47" s="55">
        <f t="shared" si="67"/>
        <v>0</v>
      </c>
      <c r="AZ47" s="55">
        <f t="shared" si="68"/>
        <v>0</v>
      </c>
      <c r="BA47" s="56">
        <f t="shared" si="69"/>
        <v>0</v>
      </c>
      <c r="BB47" s="205"/>
      <c r="BC47" s="67">
        <f t="shared" si="48"/>
        <v>0</v>
      </c>
      <c r="BD47" s="66">
        <f t="shared" si="48"/>
        <v>0</v>
      </c>
      <c r="BE47" s="68">
        <f t="shared" si="48"/>
        <v>0</v>
      </c>
      <c r="BF47" s="68">
        <f t="shared" si="48"/>
        <v>0</v>
      </c>
      <c r="BG47" s="68">
        <f t="shared" si="48"/>
        <v>0</v>
      </c>
      <c r="BH47" s="68">
        <f t="shared" si="48"/>
        <v>0</v>
      </c>
      <c r="BI47" s="68">
        <f t="shared" si="48"/>
        <v>0</v>
      </c>
      <c r="BJ47" s="68">
        <f t="shared" si="70"/>
        <v>0</v>
      </c>
      <c r="BK47" s="68">
        <f t="shared" si="71"/>
        <v>0</v>
      </c>
      <c r="BL47" s="69">
        <f t="shared" si="72"/>
        <v>0</v>
      </c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05"/>
      <c r="BY47" s="305"/>
      <c r="BZ47" s="305"/>
      <c r="CA47" s="305"/>
      <c r="CB47" s="305"/>
      <c r="CC47" s="305"/>
      <c r="CD47" s="305"/>
      <c r="CE47" s="305"/>
      <c r="CF47" s="305"/>
      <c r="CG47" s="306"/>
      <c r="CH47" s="307"/>
      <c r="CI47" s="307"/>
      <c r="CJ47" s="39"/>
      <c r="CK47" s="39"/>
      <c r="CL47" s="39"/>
      <c r="CM47" s="39"/>
    </row>
    <row r="48" spans="1:195" ht="15" x14ac:dyDescent="0.2">
      <c r="A48"/>
      <c r="B48" s="349"/>
      <c r="C48" s="350"/>
      <c r="D48" s="346">
        <v>44</v>
      </c>
      <c r="E48" s="430" t="s">
        <v>264</v>
      </c>
      <c r="F48" s="261"/>
      <c r="G48" s="250"/>
      <c r="H48" s="250"/>
      <c r="I48" s="260"/>
      <c r="J48" s="329"/>
      <c r="K48" s="59"/>
      <c r="L48" s="59"/>
      <c r="M48" s="59"/>
      <c r="N48" s="59"/>
      <c r="O48" s="59"/>
      <c r="P48" s="59"/>
      <c r="Q48" s="330"/>
      <c r="R48" s="334" t="s">
        <v>13</v>
      </c>
      <c r="S48" s="334" t="s">
        <v>13</v>
      </c>
      <c r="T48" s="334" t="s">
        <v>13</v>
      </c>
      <c r="U48" s="334" t="s">
        <v>13</v>
      </c>
      <c r="V48" s="334" t="s">
        <v>13</v>
      </c>
      <c r="W48" s="334" t="s">
        <v>13</v>
      </c>
      <c r="X48" s="334" t="s">
        <v>13</v>
      </c>
      <c r="Y48" s="334" t="s">
        <v>13</v>
      </c>
      <c r="Z48" s="334" t="s">
        <v>13</v>
      </c>
      <c r="AA48" s="334" t="s">
        <v>13</v>
      </c>
      <c r="AB48" s="379"/>
      <c r="AC48" s="380"/>
      <c r="AD48" s="365"/>
      <c r="AE48" s="328"/>
      <c r="AF48" s="229"/>
      <c r="AG48" s="54">
        <f t="shared" si="50"/>
        <v>1</v>
      </c>
      <c r="AH48" s="53">
        <f t="shared" si="51"/>
        <v>1</v>
      </c>
      <c r="AI48" s="55">
        <f t="shared" si="52"/>
        <v>1</v>
      </c>
      <c r="AJ48" s="55">
        <f t="shared" si="53"/>
        <v>1</v>
      </c>
      <c r="AK48" s="55">
        <f t="shared" si="54"/>
        <v>1</v>
      </c>
      <c r="AL48" s="55">
        <f t="shared" si="55"/>
        <v>1</v>
      </c>
      <c r="AM48" s="55">
        <f t="shared" si="56"/>
        <v>1</v>
      </c>
      <c r="AN48" s="55">
        <f t="shared" si="57"/>
        <v>1</v>
      </c>
      <c r="AO48" s="55">
        <f t="shared" si="58"/>
        <v>1</v>
      </c>
      <c r="AP48" s="56">
        <f t="shared" si="59"/>
        <v>1</v>
      </c>
      <c r="AQ48" s="205"/>
      <c r="AR48" s="54">
        <f t="shared" si="60"/>
        <v>0</v>
      </c>
      <c r="AS48" s="53">
        <f t="shared" si="61"/>
        <v>0</v>
      </c>
      <c r="AT48" s="55">
        <f t="shared" si="62"/>
        <v>0</v>
      </c>
      <c r="AU48" s="55">
        <f t="shared" si="63"/>
        <v>0</v>
      </c>
      <c r="AV48" s="55">
        <f t="shared" si="64"/>
        <v>0</v>
      </c>
      <c r="AW48" s="55">
        <f t="shared" si="65"/>
        <v>0</v>
      </c>
      <c r="AX48" s="55">
        <f t="shared" si="66"/>
        <v>0</v>
      </c>
      <c r="AY48" s="55">
        <f t="shared" si="67"/>
        <v>0</v>
      </c>
      <c r="AZ48" s="55">
        <f t="shared" si="68"/>
        <v>0</v>
      </c>
      <c r="BA48" s="56">
        <f t="shared" si="69"/>
        <v>0</v>
      </c>
      <c r="BB48" s="205"/>
      <c r="BC48" s="67">
        <f t="shared" si="48"/>
        <v>0</v>
      </c>
      <c r="BD48" s="66">
        <f t="shared" si="48"/>
        <v>0</v>
      </c>
      <c r="BE48" s="68">
        <f t="shared" si="48"/>
        <v>0</v>
      </c>
      <c r="BF48" s="68">
        <f t="shared" si="48"/>
        <v>0</v>
      </c>
      <c r="BG48" s="68">
        <f t="shared" si="48"/>
        <v>0</v>
      </c>
      <c r="BH48" s="68">
        <f t="shared" si="48"/>
        <v>0</v>
      </c>
      <c r="BI48" s="68">
        <f t="shared" si="48"/>
        <v>0</v>
      </c>
      <c r="BJ48" s="68">
        <f t="shared" si="70"/>
        <v>0</v>
      </c>
      <c r="BK48" s="68">
        <f t="shared" si="71"/>
        <v>0</v>
      </c>
      <c r="BL48" s="69">
        <f t="shared" si="72"/>
        <v>0</v>
      </c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05"/>
      <c r="BY48" s="305"/>
      <c r="BZ48" s="305"/>
      <c r="CA48" s="305"/>
      <c r="CB48" s="305"/>
      <c r="CC48" s="305"/>
      <c r="CD48" s="305"/>
      <c r="CE48" s="305"/>
      <c r="CF48" s="305"/>
      <c r="CG48" s="306"/>
      <c r="CH48" s="307"/>
      <c r="CI48" s="307"/>
      <c r="CJ48" s="39"/>
      <c r="CK48" s="39"/>
      <c r="CL48" s="39"/>
      <c r="CM48" s="39"/>
    </row>
    <row r="49" spans="1:195" ht="15" x14ac:dyDescent="0.2">
      <c r="A49"/>
      <c r="B49" s="349"/>
      <c r="C49" s="350"/>
      <c r="D49" s="346"/>
      <c r="E49" s="355"/>
      <c r="F49" s="261"/>
      <c r="G49" s="250"/>
      <c r="H49" s="250"/>
      <c r="I49" s="260"/>
      <c r="J49" s="329"/>
      <c r="K49" s="59"/>
      <c r="L49" s="59"/>
      <c r="M49" s="59"/>
      <c r="N49" s="59"/>
      <c r="O49" s="59"/>
      <c r="P49" s="59"/>
      <c r="Q49" s="330"/>
      <c r="R49" s="334"/>
      <c r="S49" s="334"/>
      <c r="T49" s="334"/>
      <c r="U49" s="334"/>
      <c r="V49" s="334"/>
      <c r="W49" s="334"/>
      <c r="X49" s="334"/>
      <c r="Y49" s="334"/>
      <c r="Z49" s="336"/>
      <c r="AA49" s="336"/>
      <c r="AB49" s="335"/>
      <c r="AC49" s="380"/>
      <c r="AD49" s="365"/>
      <c r="AE49" s="328"/>
      <c r="AF49" s="229"/>
      <c r="AG49" s="54">
        <f t="shared" si="50"/>
        <v>0</v>
      </c>
      <c r="AH49" s="53">
        <f t="shared" si="51"/>
        <v>0</v>
      </c>
      <c r="AI49" s="55">
        <f t="shared" si="52"/>
        <v>0</v>
      </c>
      <c r="AJ49" s="55">
        <f t="shared" si="53"/>
        <v>0</v>
      </c>
      <c r="AK49" s="55">
        <f t="shared" si="54"/>
        <v>0</v>
      </c>
      <c r="AL49" s="55">
        <f t="shared" si="55"/>
        <v>0</v>
      </c>
      <c r="AM49" s="55">
        <f t="shared" si="56"/>
        <v>0</v>
      </c>
      <c r="AN49" s="55">
        <f t="shared" si="57"/>
        <v>0</v>
      </c>
      <c r="AO49" s="55">
        <f t="shared" si="58"/>
        <v>0</v>
      </c>
      <c r="AP49" s="56">
        <f t="shared" si="59"/>
        <v>0</v>
      </c>
      <c r="AQ49" s="205"/>
      <c r="AR49" s="54">
        <f t="shared" si="60"/>
        <v>0</v>
      </c>
      <c r="AS49" s="53">
        <f t="shared" si="61"/>
        <v>0</v>
      </c>
      <c r="AT49" s="55">
        <f t="shared" si="62"/>
        <v>0</v>
      </c>
      <c r="AU49" s="55">
        <f t="shared" si="63"/>
        <v>0</v>
      </c>
      <c r="AV49" s="55">
        <f t="shared" si="64"/>
        <v>0</v>
      </c>
      <c r="AW49" s="55">
        <f t="shared" si="65"/>
        <v>0</v>
      </c>
      <c r="AX49" s="55">
        <f t="shared" si="66"/>
        <v>0</v>
      </c>
      <c r="AY49" s="55">
        <f t="shared" si="67"/>
        <v>0</v>
      </c>
      <c r="AZ49" s="55">
        <f t="shared" si="68"/>
        <v>0</v>
      </c>
      <c r="BA49" s="56">
        <f t="shared" si="69"/>
        <v>0</v>
      </c>
      <c r="BB49" s="205"/>
      <c r="BC49" s="67">
        <f t="shared" si="48"/>
        <v>0</v>
      </c>
      <c r="BD49" s="66">
        <f t="shared" si="48"/>
        <v>0</v>
      </c>
      <c r="BE49" s="68">
        <f t="shared" si="48"/>
        <v>0</v>
      </c>
      <c r="BF49" s="68">
        <f t="shared" si="48"/>
        <v>0</v>
      </c>
      <c r="BG49" s="68">
        <f t="shared" si="48"/>
        <v>0</v>
      </c>
      <c r="BH49" s="68">
        <f t="shared" si="48"/>
        <v>0</v>
      </c>
      <c r="BI49" s="68">
        <f t="shared" si="48"/>
        <v>0</v>
      </c>
      <c r="BJ49" s="68">
        <f t="shared" si="70"/>
        <v>0</v>
      </c>
      <c r="BK49" s="68">
        <f t="shared" si="71"/>
        <v>0</v>
      </c>
      <c r="BL49" s="69">
        <f t="shared" si="72"/>
        <v>0</v>
      </c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05"/>
      <c r="BY49" s="305"/>
      <c r="BZ49" s="305"/>
      <c r="CA49" s="305"/>
      <c r="CB49" s="305"/>
      <c r="CC49" s="305"/>
      <c r="CD49" s="305"/>
      <c r="CE49" s="305"/>
      <c r="CF49" s="305"/>
      <c r="CG49" s="306"/>
      <c r="CH49" s="307"/>
      <c r="CI49" s="307"/>
      <c r="CJ49" s="39"/>
      <c r="CK49" s="39"/>
      <c r="CL49" s="39"/>
      <c r="CM49" s="39"/>
    </row>
    <row r="50" spans="1:195" thickBot="1" x14ac:dyDescent="0.25">
      <c r="A50"/>
      <c r="B50" s="349"/>
      <c r="C50" s="350"/>
      <c r="D50" s="348"/>
      <c r="E50" s="356"/>
      <c r="F50" s="357"/>
      <c r="G50" s="358"/>
      <c r="H50" s="358"/>
      <c r="I50" s="359"/>
      <c r="J50" s="360"/>
      <c r="K50" s="280"/>
      <c r="L50" s="280"/>
      <c r="M50" s="280"/>
      <c r="N50" s="280"/>
      <c r="O50" s="280"/>
      <c r="P50" s="280"/>
      <c r="Q50" s="361"/>
      <c r="R50" s="362"/>
      <c r="S50" s="362"/>
      <c r="T50" s="362"/>
      <c r="U50" s="362"/>
      <c r="V50" s="362"/>
      <c r="W50" s="362"/>
      <c r="X50" s="362"/>
      <c r="Y50" s="362"/>
      <c r="Z50" s="363"/>
      <c r="AA50" s="363"/>
      <c r="AB50" s="364"/>
      <c r="AC50" s="382"/>
      <c r="AD50" s="366"/>
      <c r="AE50" s="328"/>
      <c r="AF50" s="229"/>
      <c r="AG50" s="375">
        <f t="shared" si="50"/>
        <v>0</v>
      </c>
      <c r="AH50" s="374">
        <f t="shared" si="51"/>
        <v>0</v>
      </c>
      <c r="AI50" s="323">
        <f t="shared" si="52"/>
        <v>0</v>
      </c>
      <c r="AJ50" s="323">
        <f t="shared" si="53"/>
        <v>0</v>
      </c>
      <c r="AK50" s="323">
        <f t="shared" si="54"/>
        <v>0</v>
      </c>
      <c r="AL50" s="323">
        <f t="shared" si="55"/>
        <v>0</v>
      </c>
      <c r="AM50" s="323">
        <f t="shared" si="56"/>
        <v>0</v>
      </c>
      <c r="AN50" s="323">
        <f t="shared" si="57"/>
        <v>0</v>
      </c>
      <c r="AO50" s="323">
        <f t="shared" si="58"/>
        <v>0</v>
      </c>
      <c r="AP50" s="324">
        <f t="shared" si="59"/>
        <v>0</v>
      </c>
      <c r="AQ50" s="205"/>
      <c r="AR50" s="375">
        <f t="shared" si="60"/>
        <v>0</v>
      </c>
      <c r="AS50" s="374">
        <f t="shared" si="61"/>
        <v>0</v>
      </c>
      <c r="AT50" s="323">
        <f t="shared" si="62"/>
        <v>0</v>
      </c>
      <c r="AU50" s="323">
        <f t="shared" si="63"/>
        <v>0</v>
      </c>
      <c r="AV50" s="323">
        <f t="shared" si="64"/>
        <v>0</v>
      </c>
      <c r="AW50" s="323">
        <f t="shared" si="65"/>
        <v>0</v>
      </c>
      <c r="AX50" s="323">
        <f t="shared" si="66"/>
        <v>0</v>
      </c>
      <c r="AY50" s="323">
        <f t="shared" si="67"/>
        <v>0</v>
      </c>
      <c r="AZ50" s="323">
        <f t="shared" si="68"/>
        <v>0</v>
      </c>
      <c r="BA50" s="324">
        <f t="shared" si="69"/>
        <v>0</v>
      </c>
      <c r="BB50" s="205"/>
      <c r="BC50" s="377">
        <f t="shared" si="48"/>
        <v>0</v>
      </c>
      <c r="BD50" s="376">
        <f t="shared" si="48"/>
        <v>0</v>
      </c>
      <c r="BE50" s="326">
        <f t="shared" si="48"/>
        <v>0</v>
      </c>
      <c r="BF50" s="326">
        <f t="shared" si="48"/>
        <v>0</v>
      </c>
      <c r="BG50" s="326">
        <f t="shared" si="48"/>
        <v>0</v>
      </c>
      <c r="BH50" s="326">
        <f t="shared" si="48"/>
        <v>0</v>
      </c>
      <c r="BI50" s="326">
        <f t="shared" si="48"/>
        <v>0</v>
      </c>
      <c r="BJ50" s="326">
        <f t="shared" si="70"/>
        <v>0</v>
      </c>
      <c r="BK50" s="326">
        <f t="shared" si="71"/>
        <v>0</v>
      </c>
      <c r="BL50" s="327">
        <f t="shared" si="72"/>
        <v>0</v>
      </c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05"/>
      <c r="BY50" s="305"/>
      <c r="BZ50" s="305"/>
      <c r="CA50" s="305"/>
      <c r="CB50" s="305"/>
      <c r="CC50" s="305"/>
      <c r="CD50" s="305"/>
      <c r="CE50" s="305"/>
      <c r="CF50" s="305"/>
      <c r="CG50" s="306"/>
      <c r="CH50" s="307"/>
      <c r="CI50" s="307"/>
      <c r="CJ50" s="39"/>
      <c r="CK50" s="39"/>
      <c r="CL50" s="39"/>
      <c r="CM50" s="39"/>
    </row>
    <row r="51" spans="1:195" ht="18.75" thickBot="1" x14ac:dyDescent="0.3">
      <c r="A51"/>
      <c r="B51" s="351"/>
      <c r="C51" s="352"/>
      <c r="D51" s="417" t="s">
        <v>202</v>
      </c>
      <c r="E51" s="418"/>
      <c r="F51" s="418"/>
      <c r="G51" s="418"/>
      <c r="H51" s="211"/>
      <c r="I51" s="234"/>
      <c r="J51" s="235"/>
      <c r="K51" s="81"/>
      <c r="L51" s="81"/>
      <c r="M51" s="81"/>
      <c r="N51" s="81"/>
      <c r="O51" s="81"/>
      <c r="P51" s="81"/>
      <c r="Q51" s="81"/>
      <c r="R51" s="42">
        <v>24</v>
      </c>
      <c r="S51" s="42">
        <f t="shared" ref="S51:AA51" si="73">AH51</f>
        <v>33</v>
      </c>
      <c r="T51" s="43">
        <f t="shared" si="73"/>
        <v>33</v>
      </c>
      <c r="U51" s="43">
        <f t="shared" si="73"/>
        <v>31</v>
      </c>
      <c r="V51" s="43">
        <f t="shared" si="73"/>
        <v>30</v>
      </c>
      <c r="W51" s="43">
        <f t="shared" si="73"/>
        <v>30</v>
      </c>
      <c r="X51" s="43">
        <f t="shared" si="73"/>
        <v>32</v>
      </c>
      <c r="Y51" s="43">
        <f t="shared" si="73"/>
        <v>31</v>
      </c>
      <c r="Z51" s="43">
        <f t="shared" si="73"/>
        <v>28</v>
      </c>
      <c r="AA51" s="44">
        <f t="shared" si="73"/>
        <v>28</v>
      </c>
      <c r="AB51" s="45">
        <f>SUM(AB5:AB38)</f>
        <v>2312</v>
      </c>
      <c r="AC51" s="46">
        <f>SUM(AC5:AC39)</f>
        <v>1326</v>
      </c>
      <c r="AD51" s="302">
        <f>SUM(AD5:AD39)</f>
        <v>37321</v>
      </c>
      <c r="AE51" s="328"/>
      <c r="AF51" s="225"/>
      <c r="AG51" s="370">
        <f t="shared" ref="AG51:AP51" si="74">SUM(AG5:AG38)</f>
        <v>33</v>
      </c>
      <c r="AH51" s="371">
        <f t="shared" si="74"/>
        <v>33</v>
      </c>
      <c r="AI51" s="371">
        <f t="shared" si="74"/>
        <v>33</v>
      </c>
      <c r="AJ51" s="371">
        <f t="shared" si="74"/>
        <v>31</v>
      </c>
      <c r="AK51" s="371">
        <f t="shared" si="74"/>
        <v>30</v>
      </c>
      <c r="AL51" s="371">
        <f t="shared" si="74"/>
        <v>30</v>
      </c>
      <c r="AM51" s="371">
        <f t="shared" si="74"/>
        <v>32</v>
      </c>
      <c r="AN51" s="371">
        <f t="shared" si="74"/>
        <v>31</v>
      </c>
      <c r="AO51" s="371">
        <f t="shared" si="74"/>
        <v>28</v>
      </c>
      <c r="AP51" s="372">
        <f t="shared" si="74"/>
        <v>28</v>
      </c>
      <c r="AR51" s="370">
        <f t="shared" ref="AR51:BA51" si="75">SUM(AR5:AR38)</f>
        <v>0</v>
      </c>
      <c r="AS51" s="371">
        <f t="shared" si="75"/>
        <v>0</v>
      </c>
      <c r="AT51" s="371">
        <f t="shared" si="75"/>
        <v>0</v>
      </c>
      <c r="AU51" s="371">
        <f t="shared" si="75"/>
        <v>0</v>
      </c>
      <c r="AV51" s="371">
        <f t="shared" si="75"/>
        <v>0</v>
      </c>
      <c r="AW51" s="371">
        <f t="shared" si="75"/>
        <v>0</v>
      </c>
      <c r="AX51" s="371">
        <f t="shared" si="75"/>
        <v>0</v>
      </c>
      <c r="AY51" s="371">
        <f t="shared" si="75"/>
        <v>0</v>
      </c>
      <c r="AZ51" s="371">
        <f t="shared" si="75"/>
        <v>0</v>
      </c>
      <c r="BA51" s="372">
        <f t="shared" si="75"/>
        <v>0</v>
      </c>
      <c r="BC51" s="370">
        <f t="shared" ref="BC51:BL51" si="76">SUM(BC5:BC38)</f>
        <v>0</v>
      </c>
      <c r="BD51" s="371">
        <f t="shared" si="76"/>
        <v>0</v>
      </c>
      <c r="BE51" s="371">
        <f t="shared" si="76"/>
        <v>0</v>
      </c>
      <c r="BF51" s="371">
        <f t="shared" si="76"/>
        <v>3</v>
      </c>
      <c r="BG51" s="371">
        <f t="shared" si="76"/>
        <v>4</v>
      </c>
      <c r="BH51" s="371">
        <f t="shared" si="76"/>
        <v>4</v>
      </c>
      <c r="BI51" s="371">
        <f t="shared" si="76"/>
        <v>2</v>
      </c>
      <c r="BJ51" s="371">
        <f t="shared" si="76"/>
        <v>3</v>
      </c>
      <c r="BK51" s="371">
        <f t="shared" si="76"/>
        <v>6</v>
      </c>
      <c r="BL51" s="372">
        <f t="shared" si="76"/>
        <v>5</v>
      </c>
      <c r="BR51"/>
      <c r="BT51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31"/>
      <c r="CI51" s="31">
        <f>(IF((AC51/AB51)&lt;1.00001,(AC51/AB51)," "))/10</f>
        <v>5.7352941176470586E-2</v>
      </c>
      <c r="CJ51"/>
    </row>
    <row r="52" spans="1:195" ht="18.75" customHeight="1" thickBot="1" x14ac:dyDescent="0.3">
      <c r="A52"/>
      <c r="B52" s="351"/>
      <c r="C52" s="352"/>
      <c r="D52" s="419" t="s">
        <v>206</v>
      </c>
      <c r="E52" s="420"/>
      <c r="F52" s="420"/>
      <c r="G52" s="420"/>
      <c r="H52" s="80"/>
      <c r="I52" s="209"/>
      <c r="J52" s="210"/>
      <c r="K52" s="80"/>
      <c r="L52" s="80"/>
      <c r="M52" s="80"/>
      <c r="N52" s="80"/>
      <c r="O52" s="80"/>
      <c r="P52" s="80"/>
      <c r="Q52" s="80"/>
      <c r="R52" s="341">
        <f>+AG52</f>
        <v>0.97058823529411764</v>
      </c>
      <c r="S52" s="12">
        <f t="shared" ref="S52:AA52" si="77">+AH52</f>
        <v>0.97058823529411764</v>
      </c>
      <c r="T52" s="12">
        <f t="shared" si="77"/>
        <v>0.97058823529411764</v>
      </c>
      <c r="U52" s="12">
        <f t="shared" si="77"/>
        <v>0.91176470588235292</v>
      </c>
      <c r="V52" s="12">
        <f t="shared" si="77"/>
        <v>0.88235294117647056</v>
      </c>
      <c r="W52" s="12">
        <f t="shared" si="77"/>
        <v>0.88235294117647056</v>
      </c>
      <c r="X52" s="12">
        <f t="shared" si="77"/>
        <v>0.94117647058823528</v>
      </c>
      <c r="Y52" s="12">
        <f t="shared" si="77"/>
        <v>0.91176470588235292</v>
      </c>
      <c r="Z52" s="12">
        <f t="shared" si="77"/>
        <v>0.82352941176470584</v>
      </c>
      <c r="AA52" s="12">
        <f t="shared" si="77"/>
        <v>0.82352941176470584</v>
      </c>
      <c r="AB52" s="421">
        <f>+AE52</f>
        <v>0.87834224598930488</v>
      </c>
      <c r="AC52" s="422"/>
      <c r="AD52" s="298"/>
      <c r="AE52" s="263">
        <f>IF(AB51&gt;0.1,((SUM(AG52:AP52)/11)+(SUM(AR52:BA52)/11)+((AC51/AB51)/11))," ")</f>
        <v>0.87834224598930488</v>
      </c>
      <c r="AF52" s="221"/>
      <c r="AG52" s="369">
        <f t="shared" ref="AG52:AP52" si="78">+AG51/(COUNT($D5:$D38))</f>
        <v>0.97058823529411764</v>
      </c>
      <c r="AH52" s="369">
        <f t="shared" si="78"/>
        <v>0.97058823529411764</v>
      </c>
      <c r="AI52" s="369">
        <f t="shared" si="78"/>
        <v>0.97058823529411764</v>
      </c>
      <c r="AJ52" s="369">
        <f t="shared" si="78"/>
        <v>0.91176470588235292</v>
      </c>
      <c r="AK52" s="369">
        <f t="shared" si="78"/>
        <v>0.88235294117647056</v>
      </c>
      <c r="AL52" s="369">
        <f t="shared" si="78"/>
        <v>0.88235294117647056</v>
      </c>
      <c r="AM52" s="369">
        <f t="shared" si="78"/>
        <v>0.94117647058823528</v>
      </c>
      <c r="AN52" s="369">
        <f t="shared" si="78"/>
        <v>0.91176470588235292</v>
      </c>
      <c r="AO52" s="369">
        <f t="shared" si="78"/>
        <v>0.82352941176470584</v>
      </c>
      <c r="AP52" s="369">
        <f t="shared" si="78"/>
        <v>0.82352941176470584</v>
      </c>
      <c r="AQ52" s="228"/>
      <c r="AR52" s="342">
        <f t="shared" ref="AR52:BA52" si="79">+AR51/(COUNT($D5:$D38))</f>
        <v>0</v>
      </c>
      <c r="AS52" s="342">
        <f t="shared" si="79"/>
        <v>0</v>
      </c>
      <c r="AT52" s="342">
        <f t="shared" si="79"/>
        <v>0</v>
      </c>
      <c r="AU52" s="342">
        <f t="shared" si="79"/>
        <v>0</v>
      </c>
      <c r="AV52" s="342">
        <f t="shared" si="79"/>
        <v>0</v>
      </c>
      <c r="AW52" s="342">
        <f t="shared" si="79"/>
        <v>0</v>
      </c>
      <c r="AX52" s="342">
        <f t="shared" si="79"/>
        <v>0</v>
      </c>
      <c r="AY52" s="342">
        <f t="shared" si="79"/>
        <v>0</v>
      </c>
      <c r="AZ52" s="342">
        <f t="shared" si="79"/>
        <v>0</v>
      </c>
      <c r="BA52" s="342">
        <f t="shared" si="79"/>
        <v>0</v>
      </c>
      <c r="BB52" s="228"/>
      <c r="BC52" s="342">
        <f t="shared" ref="BC52:BL52" si="80">+BC51/(COUNT($D5:$D38))</f>
        <v>0</v>
      </c>
      <c r="BD52" s="342">
        <f t="shared" si="80"/>
        <v>0</v>
      </c>
      <c r="BE52" s="342">
        <f t="shared" si="80"/>
        <v>0</v>
      </c>
      <c r="BF52" s="342">
        <f t="shared" si="80"/>
        <v>8.8235294117647065E-2</v>
      </c>
      <c r="BG52" s="342">
        <f t="shared" si="80"/>
        <v>0.11764705882352941</v>
      </c>
      <c r="BH52" s="342">
        <f t="shared" si="80"/>
        <v>0.11764705882352941</v>
      </c>
      <c r="BI52" s="342">
        <f t="shared" si="80"/>
        <v>5.8823529411764705E-2</v>
      </c>
      <c r="BJ52" s="342">
        <f t="shared" si="80"/>
        <v>8.8235294117647065E-2</v>
      </c>
      <c r="BK52" s="342">
        <f t="shared" si="80"/>
        <v>0.17647058823529413</v>
      </c>
      <c r="BL52" s="342">
        <f t="shared" si="80"/>
        <v>0.14705882352941177</v>
      </c>
      <c r="BR52"/>
      <c r="BT5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31"/>
      <c r="CI52" s="31"/>
      <c r="CJ52"/>
    </row>
    <row r="53" spans="1:195" ht="18.75" customHeight="1" thickBot="1" x14ac:dyDescent="0.3">
      <c r="A53"/>
      <c r="B53" s="351"/>
      <c r="C53" s="352"/>
      <c r="D53" s="417" t="s">
        <v>207</v>
      </c>
      <c r="E53" s="418"/>
      <c r="F53" s="418"/>
      <c r="G53" s="418"/>
      <c r="H53" s="211"/>
      <c r="I53" s="212"/>
      <c r="J53" s="213"/>
      <c r="K53" s="80"/>
      <c r="L53" s="80"/>
      <c r="M53" s="80"/>
      <c r="N53" s="80"/>
      <c r="O53" s="80"/>
      <c r="P53" s="80"/>
      <c r="Q53" s="80"/>
      <c r="R53" s="13">
        <f t="shared" ref="R53:AA53" si="81">AR52</f>
        <v>0</v>
      </c>
      <c r="S53" s="13">
        <f t="shared" si="81"/>
        <v>0</v>
      </c>
      <c r="T53" s="13">
        <f t="shared" si="81"/>
        <v>0</v>
      </c>
      <c r="U53" s="13">
        <f t="shared" si="81"/>
        <v>0</v>
      </c>
      <c r="V53" s="13">
        <f t="shared" si="81"/>
        <v>0</v>
      </c>
      <c r="W53" s="13">
        <f t="shared" si="81"/>
        <v>0</v>
      </c>
      <c r="X53" s="13">
        <f t="shared" si="81"/>
        <v>0</v>
      </c>
      <c r="Y53" s="13">
        <f t="shared" si="81"/>
        <v>0</v>
      </c>
      <c r="Z53" s="13">
        <f t="shared" si="81"/>
        <v>0</v>
      </c>
      <c r="AA53" s="13">
        <f t="shared" si="81"/>
        <v>0</v>
      </c>
      <c r="AB53" s="423"/>
      <c r="AC53" s="424"/>
      <c r="AD53" s="303"/>
      <c r="AE53" s="39"/>
      <c r="AF53" s="221"/>
      <c r="BR53"/>
      <c r="BT53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31"/>
      <c r="CI53" s="31"/>
      <c r="CJ53"/>
    </row>
    <row r="54" spans="1:195" ht="18.75" customHeight="1" thickBot="1" x14ac:dyDescent="0.3">
      <c r="A54"/>
      <c r="B54" s="351"/>
      <c r="C54" s="352"/>
      <c r="D54" s="419" t="s">
        <v>208</v>
      </c>
      <c r="E54" s="420"/>
      <c r="F54" s="420"/>
      <c r="G54" s="420"/>
      <c r="H54" s="80"/>
      <c r="I54" s="80"/>
      <c r="J54" s="20"/>
      <c r="K54" s="80"/>
      <c r="L54" s="80"/>
      <c r="M54" s="80"/>
      <c r="N54" s="80"/>
      <c r="O54" s="80"/>
      <c r="P54" s="80"/>
      <c r="Q54" s="80"/>
      <c r="R54" s="12">
        <f t="shared" ref="R54:AA54" si="82">BC52</f>
        <v>0</v>
      </c>
      <c r="S54" s="12">
        <f t="shared" si="82"/>
        <v>0</v>
      </c>
      <c r="T54" s="12">
        <f t="shared" si="82"/>
        <v>0</v>
      </c>
      <c r="U54" s="12">
        <f t="shared" si="82"/>
        <v>8.8235294117647065E-2</v>
      </c>
      <c r="V54" s="12">
        <f t="shared" si="82"/>
        <v>0.11764705882352941</v>
      </c>
      <c r="W54" s="12">
        <f t="shared" si="82"/>
        <v>0.11764705882352941</v>
      </c>
      <c r="X54" s="12">
        <f t="shared" si="82"/>
        <v>5.8823529411764705E-2</v>
      </c>
      <c r="Y54" s="12">
        <f t="shared" si="82"/>
        <v>8.8235294117647065E-2</v>
      </c>
      <c r="Z54" s="12">
        <f t="shared" si="82"/>
        <v>0.17647058823529413</v>
      </c>
      <c r="AA54" s="12">
        <f t="shared" si="82"/>
        <v>0.14705882352941177</v>
      </c>
      <c r="AB54" s="423"/>
      <c r="AC54" s="424"/>
      <c r="AD54" s="303"/>
      <c r="AE54" s="39"/>
      <c r="AF54" s="221"/>
      <c r="AG54" s="265"/>
      <c r="AI54" s="19"/>
      <c r="AJ54" s="304"/>
      <c r="AK54" s="19"/>
      <c r="AL54" s="19"/>
      <c r="AM54" s="19"/>
      <c r="AN54" s="19"/>
      <c r="AO54" s="19"/>
      <c r="AP54" s="264"/>
      <c r="AQ54" s="19"/>
      <c r="AR54" s="19"/>
      <c r="BR54"/>
      <c r="BT54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31"/>
      <c r="CI54" s="31"/>
      <c r="CJ54"/>
    </row>
    <row r="55" spans="1:195" ht="18.75" customHeight="1" thickBot="1" x14ac:dyDescent="0.3">
      <c r="A55"/>
      <c r="B55" s="353"/>
      <c r="C55" s="354"/>
      <c r="D55" s="419" t="s">
        <v>203</v>
      </c>
      <c r="E55" s="420"/>
      <c r="F55" s="420"/>
      <c r="G55" s="420"/>
      <c r="H55" s="80"/>
      <c r="I55" s="80"/>
      <c r="J55" s="20"/>
      <c r="K55" s="80"/>
      <c r="L55" s="80"/>
      <c r="M55" s="80"/>
      <c r="N55" s="80"/>
      <c r="O55" s="80"/>
      <c r="P55" s="80"/>
      <c r="Q55" s="80"/>
      <c r="R55" s="340">
        <f t="shared" ref="R55:AA55" si="83">1-(SUM(R52:R54))</f>
        <v>2.9411764705882359E-2</v>
      </c>
      <c r="S55" s="12">
        <f t="shared" si="83"/>
        <v>2.9411764705882359E-2</v>
      </c>
      <c r="T55" s="12">
        <f t="shared" si="83"/>
        <v>2.9411764705882359E-2</v>
      </c>
      <c r="U55" s="12">
        <f t="shared" si="83"/>
        <v>0</v>
      </c>
      <c r="V55" s="12">
        <f t="shared" si="83"/>
        <v>0</v>
      </c>
      <c r="W55" s="12">
        <f t="shared" si="83"/>
        <v>0</v>
      </c>
      <c r="X55" s="12">
        <f t="shared" si="83"/>
        <v>0</v>
      </c>
      <c r="Y55" s="12">
        <f t="shared" si="83"/>
        <v>0</v>
      </c>
      <c r="Z55" s="12">
        <f t="shared" si="83"/>
        <v>0</v>
      </c>
      <c r="AA55" s="12">
        <f t="shared" si="83"/>
        <v>2.9411764705882359E-2</v>
      </c>
      <c r="AB55" s="425"/>
      <c r="AC55" s="426"/>
      <c r="AD55" s="303"/>
      <c r="AE55" s="39"/>
      <c r="AF55" s="221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BR55"/>
      <c r="BT55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31"/>
      <c r="CI55" s="31"/>
      <c r="CJ55"/>
    </row>
    <row r="56" spans="1:195" ht="15" x14ac:dyDescent="0.25">
      <c r="A56"/>
      <c r="B56" s="22"/>
      <c r="C56" s="22"/>
      <c r="D56" s="82"/>
      <c r="E56" s="5"/>
      <c r="H56"/>
      <c r="I56" s="29"/>
      <c r="J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297"/>
      <c r="AE56" s="39"/>
      <c r="AF56" s="221"/>
      <c r="AI56" s="19"/>
      <c r="AJ56" s="19"/>
      <c r="AK56" s="214"/>
      <c r="AL56" s="214"/>
      <c r="AM56" s="214"/>
      <c r="AN56" s="214"/>
      <c r="AO56" s="19"/>
      <c r="AP56" s="19"/>
      <c r="AQ56" s="19"/>
      <c r="AR56" s="19"/>
      <c r="BR56"/>
      <c r="BT56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31"/>
      <c r="CI56" s="31"/>
      <c r="CJ56"/>
    </row>
    <row r="57" spans="1:195" thickBot="1" x14ac:dyDescent="0.3">
      <c r="A57"/>
      <c r="B57" s="22"/>
      <c r="C57" s="22"/>
      <c r="D57" s="82"/>
      <c r="E57" s="5"/>
      <c r="H57"/>
      <c r="I57" s="29"/>
      <c r="J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297"/>
      <c r="AE57" s="39"/>
      <c r="AF57" s="221"/>
      <c r="AI57" s="19"/>
      <c r="AJ57" s="215"/>
      <c r="AK57" s="215"/>
      <c r="AL57" s="215"/>
      <c r="AM57" s="216"/>
      <c r="AN57" s="214"/>
      <c r="AO57" s="19"/>
      <c r="AP57" s="19"/>
      <c r="AQ57" s="19"/>
      <c r="AR57" s="19"/>
      <c r="BR57"/>
      <c r="BT57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31"/>
      <c r="CI57" s="31"/>
      <c r="CJ57"/>
    </row>
    <row r="58" spans="1:195" ht="61.5" thickBot="1" x14ac:dyDescent="0.3">
      <c r="A58" s="29"/>
      <c r="B58" s="33"/>
      <c r="C58" s="33"/>
      <c r="D58" s="82"/>
      <c r="E58" s="28"/>
      <c r="F58" s="29"/>
      <c r="G58" s="29"/>
      <c r="H58" s="29"/>
      <c r="I58" s="29"/>
      <c r="J58" s="82"/>
      <c r="K58" s="29"/>
      <c r="L58" s="29"/>
      <c r="M58" s="29"/>
      <c r="N58" s="29"/>
      <c r="O58" s="29"/>
      <c r="P58" s="29"/>
      <c r="Q58" s="29"/>
      <c r="R58" s="82" t="s">
        <v>46</v>
      </c>
      <c r="S58" s="30" t="s">
        <v>117</v>
      </c>
      <c r="T58" s="82" t="s">
        <v>4</v>
      </c>
      <c r="U58" s="82" t="s">
        <v>47</v>
      </c>
      <c r="V58" s="82" t="s">
        <v>48</v>
      </c>
      <c r="W58" s="82" t="s">
        <v>49</v>
      </c>
      <c r="X58" s="82" t="s">
        <v>8</v>
      </c>
      <c r="Y58" s="82" t="s">
        <v>50</v>
      </c>
      <c r="Z58" s="82" t="s">
        <v>118</v>
      </c>
      <c r="AA58" s="82" t="s">
        <v>51</v>
      </c>
      <c r="AB58" s="82"/>
      <c r="AC58" s="82"/>
      <c r="AD58" s="297"/>
      <c r="AE58" s="217"/>
      <c r="AF58" s="226"/>
      <c r="AG58" s="29"/>
      <c r="AH58" s="29"/>
      <c r="AI58" s="216"/>
      <c r="AJ58" s="215"/>
      <c r="AK58" s="215"/>
      <c r="AL58" s="215"/>
      <c r="AM58" s="19"/>
      <c r="AN58" s="214"/>
      <c r="AO58" s="19"/>
      <c r="AP58" s="216"/>
      <c r="AQ58" s="216"/>
      <c r="AR58" s="216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31"/>
      <c r="CI58" s="31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</row>
    <row r="59" spans="1:195" ht="15" x14ac:dyDescent="0.25">
      <c r="A59"/>
      <c r="B59" s="22"/>
      <c r="C59" s="22"/>
      <c r="D59" s="82"/>
      <c r="E59" s="6"/>
      <c r="H59"/>
      <c r="I59" s="29"/>
      <c r="J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297"/>
      <c r="AE59" s="39"/>
      <c r="AF59" s="227"/>
      <c r="AI59" s="19"/>
      <c r="AJ59" s="215"/>
      <c r="AK59" s="215"/>
      <c r="AL59" s="215"/>
      <c r="AM59" s="19"/>
      <c r="AN59" s="214"/>
      <c r="AO59" s="19"/>
      <c r="AP59" s="19"/>
      <c r="AQ59" s="19"/>
      <c r="AR59" s="19"/>
      <c r="BR59"/>
      <c r="BT59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31"/>
      <c r="CI59" s="31"/>
      <c r="CJ59"/>
    </row>
    <row r="60" spans="1:195" ht="15" x14ac:dyDescent="0.25">
      <c r="A60"/>
      <c r="B60" s="22"/>
      <c r="C60" s="22"/>
      <c r="D60" s="82"/>
      <c r="E60" s="6"/>
      <c r="H60"/>
      <c r="I60" s="29"/>
      <c r="J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297"/>
      <c r="AE60" s="39"/>
      <c r="AF60" s="227"/>
      <c r="AI60" s="19"/>
      <c r="AJ60" s="19"/>
      <c r="AK60" s="214"/>
      <c r="AL60" s="214"/>
      <c r="AM60" s="19"/>
      <c r="AN60" s="214"/>
      <c r="AO60" s="19"/>
      <c r="AP60" s="19"/>
      <c r="AQ60" s="19"/>
      <c r="AR60" s="19"/>
      <c r="BR60"/>
      <c r="BT60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31"/>
      <c r="CI60" s="31"/>
      <c r="CJ60"/>
    </row>
    <row r="61" spans="1:195" ht="15" x14ac:dyDescent="0.25">
      <c r="A61"/>
      <c r="B61" s="22"/>
      <c r="C61" s="22"/>
      <c r="D61" s="82"/>
      <c r="E61" s="6"/>
      <c r="H61"/>
      <c r="I61" s="29"/>
      <c r="J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297"/>
      <c r="AE61" s="39"/>
      <c r="AF61" s="227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BR61"/>
      <c r="BT61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31"/>
      <c r="CI61" s="31"/>
      <c r="CJ61"/>
    </row>
    <row r="62" spans="1:195" ht="15" x14ac:dyDescent="0.25">
      <c r="A62"/>
      <c r="B62" s="22"/>
      <c r="C62" s="22"/>
      <c r="D62" s="82"/>
      <c r="E62" s="6"/>
      <c r="H62"/>
      <c r="I62" s="29"/>
      <c r="J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297"/>
      <c r="AE62" s="39"/>
      <c r="AF62" s="227"/>
      <c r="BR62"/>
      <c r="BT6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31"/>
      <c r="CI62" s="31"/>
      <c r="CJ62"/>
    </row>
    <row r="63" spans="1:195" ht="15" x14ac:dyDescent="0.25">
      <c r="A63"/>
      <c r="B63" s="22"/>
      <c r="C63" s="22"/>
      <c r="D63" s="82"/>
      <c r="E63" s="6"/>
      <c r="H63"/>
      <c r="I63" s="29"/>
      <c r="J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297"/>
      <c r="AE63" s="39"/>
      <c r="AF63" s="227"/>
      <c r="BR63"/>
      <c r="BT63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31"/>
      <c r="CI63" s="31"/>
      <c r="CJ63"/>
    </row>
    <row r="64" spans="1:195" ht="15" x14ac:dyDescent="0.25">
      <c r="A64"/>
      <c r="B64" s="22"/>
      <c r="C64" s="22"/>
      <c r="D64" s="82"/>
      <c r="E64" s="6"/>
      <c r="H64"/>
      <c r="I64" s="29"/>
      <c r="J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297"/>
      <c r="AE64" s="39"/>
      <c r="AF64" s="227"/>
      <c r="BR64"/>
      <c r="BT64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31"/>
      <c r="CI64" s="31"/>
      <c r="CJ64"/>
    </row>
    <row r="65" spans="1:88" ht="15" x14ac:dyDescent="0.25">
      <c r="A65"/>
      <c r="B65" s="22"/>
      <c r="C65" s="22"/>
      <c r="D65" s="82"/>
      <c r="E65" s="6"/>
      <c r="H65"/>
      <c r="I65" s="29"/>
      <c r="J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297"/>
      <c r="AE65" s="39"/>
      <c r="AF65" s="227"/>
      <c r="BR65"/>
      <c r="BT65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31"/>
      <c r="CI65" s="31"/>
      <c r="CJ65"/>
    </row>
    <row r="66" spans="1:88" ht="15" x14ac:dyDescent="0.25">
      <c r="A66"/>
      <c r="B66" s="22"/>
      <c r="C66" s="22"/>
      <c r="D66" s="82"/>
      <c r="E66" s="6"/>
      <c r="H66"/>
      <c r="I66" s="29"/>
      <c r="J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297"/>
      <c r="AE66" s="39"/>
      <c r="AF66" s="227"/>
      <c r="BR66"/>
      <c r="BT66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31"/>
      <c r="CI66" s="31"/>
      <c r="CJ66"/>
    </row>
    <row r="67" spans="1:88" ht="15" x14ac:dyDescent="0.25">
      <c r="A67"/>
      <c r="B67" s="22"/>
      <c r="C67" s="22"/>
      <c r="D67" s="82"/>
      <c r="E67" s="5"/>
      <c r="H67"/>
      <c r="I67" s="29"/>
      <c r="J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297"/>
      <c r="AE67" s="39"/>
      <c r="AF67" s="227"/>
      <c r="BR67"/>
      <c r="BT67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31"/>
      <c r="CI67" s="31"/>
      <c r="CJ67"/>
    </row>
    <row r="68" spans="1:88" ht="15" x14ac:dyDescent="0.25">
      <c r="A68"/>
      <c r="B68" s="22"/>
      <c r="C68" s="22"/>
      <c r="D68" s="82"/>
      <c r="E68" s="6"/>
      <c r="H68"/>
      <c r="I68" s="29"/>
      <c r="J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297"/>
      <c r="AE68" s="39"/>
      <c r="AF68" s="227"/>
      <c r="BR68"/>
      <c r="BT68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31"/>
      <c r="CI68" s="31"/>
      <c r="CJ68"/>
    </row>
    <row r="69" spans="1:88" ht="15" x14ac:dyDescent="0.25">
      <c r="A69"/>
      <c r="B69" s="22"/>
      <c r="C69" s="22"/>
      <c r="D69" s="82"/>
      <c r="E69" s="6"/>
      <c r="H69"/>
      <c r="I69" s="29"/>
      <c r="J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297"/>
      <c r="AE69" s="39"/>
      <c r="AF69" s="227"/>
      <c r="BR69"/>
      <c r="BT69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31"/>
      <c r="CI69" s="31"/>
      <c r="CJ69"/>
    </row>
    <row r="70" spans="1:88" ht="15" x14ac:dyDescent="0.25">
      <c r="A70"/>
      <c r="B70" s="22"/>
      <c r="C70" s="22"/>
      <c r="D70" s="82"/>
      <c r="E70" s="6"/>
      <c r="H70"/>
      <c r="I70" s="29"/>
      <c r="J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297"/>
      <c r="AE70" s="39"/>
      <c r="AF70" s="227"/>
      <c r="BR70"/>
      <c r="BT70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31"/>
      <c r="CI70" s="31"/>
      <c r="CJ70"/>
    </row>
    <row r="71" spans="1:88" ht="15" x14ac:dyDescent="0.25">
      <c r="A71"/>
      <c r="B71" s="22"/>
      <c r="C71" s="22"/>
      <c r="D71" s="82"/>
      <c r="E71" s="6"/>
      <c r="H71"/>
      <c r="I71" s="29"/>
      <c r="J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297"/>
      <c r="AE71" s="39"/>
      <c r="AF71" s="227"/>
      <c r="BR71"/>
      <c r="BT71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31"/>
      <c r="CI71" s="31"/>
      <c r="CJ71"/>
    </row>
    <row r="72" spans="1:88" ht="15" x14ac:dyDescent="0.25">
      <c r="A72"/>
      <c r="B72" s="22"/>
      <c r="C72" s="22"/>
      <c r="D72" s="82"/>
      <c r="E72" s="6"/>
      <c r="H72"/>
      <c r="I72" s="29"/>
      <c r="J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297"/>
      <c r="AE72" s="39"/>
      <c r="AF72" s="227"/>
      <c r="BR72"/>
      <c r="BT7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31"/>
      <c r="CI72" s="31"/>
      <c r="CJ72"/>
    </row>
    <row r="73" spans="1:88" ht="15" x14ac:dyDescent="0.25">
      <c r="A73"/>
      <c r="B73" s="22"/>
      <c r="C73" s="22"/>
      <c r="D73" s="82"/>
      <c r="E73" s="5"/>
      <c r="H73"/>
      <c r="I73" s="29"/>
      <c r="J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297"/>
      <c r="AE73" s="39"/>
      <c r="AF73" s="227"/>
      <c r="BR73"/>
      <c r="BT73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31"/>
      <c r="CI73" s="31"/>
      <c r="CJ73"/>
    </row>
    <row r="74" spans="1:88" ht="15" x14ac:dyDescent="0.25">
      <c r="A74"/>
      <c r="B74" s="22"/>
      <c r="C74" s="22"/>
      <c r="D74" s="82"/>
      <c r="E74" s="6"/>
      <c r="H74"/>
      <c r="I74" s="29"/>
      <c r="J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297"/>
      <c r="AE74" s="39"/>
      <c r="AF74" s="227"/>
      <c r="BR74"/>
      <c r="BT74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31"/>
      <c r="CI74" s="31"/>
      <c r="CJ74"/>
    </row>
    <row r="75" spans="1:88" ht="15" x14ac:dyDescent="0.25">
      <c r="A75"/>
      <c r="B75" s="22"/>
      <c r="C75" s="22"/>
      <c r="D75" s="82"/>
      <c r="E75" s="6"/>
      <c r="H75"/>
      <c r="I75" s="29"/>
      <c r="J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297"/>
      <c r="AE75" s="39"/>
      <c r="AF75" s="227"/>
      <c r="BR75"/>
      <c r="BT75"/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31"/>
      <c r="CI75" s="31"/>
      <c r="CJ75"/>
    </row>
    <row r="76" spans="1:88" ht="15" x14ac:dyDescent="0.25">
      <c r="A76"/>
      <c r="B76" s="22"/>
      <c r="C76" s="22"/>
      <c r="D76" s="82"/>
      <c r="E76" s="5"/>
      <c r="H76"/>
      <c r="I76" s="29"/>
      <c r="J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297"/>
      <c r="AE76" s="39"/>
      <c r="AF76" s="227"/>
      <c r="BR76"/>
      <c r="BT76"/>
      <c r="BX76" s="82"/>
      <c r="BY76" s="82"/>
      <c r="BZ76" s="82"/>
      <c r="CA76" s="82"/>
      <c r="CB76" s="82"/>
      <c r="CC76" s="82"/>
      <c r="CD76" s="82"/>
      <c r="CE76" s="82"/>
      <c r="CF76" s="82"/>
      <c r="CG76" s="82"/>
      <c r="CH76" s="31"/>
      <c r="CI76" s="31"/>
      <c r="CJ76"/>
    </row>
    <row r="77" spans="1:88" ht="15" x14ac:dyDescent="0.25">
      <c r="A77"/>
      <c r="B77" s="22"/>
      <c r="C77" s="22"/>
      <c r="D77" s="82"/>
      <c r="E77" s="6"/>
      <c r="H77"/>
      <c r="I77" s="29"/>
      <c r="J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297"/>
      <c r="AE77" s="39"/>
      <c r="AF77" s="227"/>
      <c r="BR77"/>
      <c r="BT77"/>
      <c r="BX77" s="82"/>
      <c r="BY77" s="82"/>
      <c r="BZ77" s="82"/>
      <c r="CA77" s="82"/>
      <c r="CB77" s="82"/>
      <c r="CC77" s="82"/>
      <c r="CD77" s="82"/>
      <c r="CE77" s="82"/>
      <c r="CF77" s="82"/>
      <c r="CG77" s="82"/>
      <c r="CH77" s="31"/>
      <c r="CI77" s="31"/>
      <c r="CJ77"/>
    </row>
    <row r="78" spans="1:88" ht="15" x14ac:dyDescent="0.25">
      <c r="A78"/>
      <c r="B78" s="22"/>
      <c r="C78" s="22"/>
      <c r="D78" s="82"/>
      <c r="E78" s="6"/>
      <c r="H78"/>
      <c r="I78" s="29"/>
      <c r="J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297"/>
      <c r="AE78" s="39"/>
      <c r="AF78" s="227"/>
      <c r="BR78"/>
      <c r="BT78"/>
      <c r="BX78" s="82"/>
      <c r="BY78" s="82"/>
      <c r="BZ78" s="82"/>
      <c r="CA78" s="82"/>
      <c r="CB78" s="82"/>
      <c r="CC78" s="82"/>
      <c r="CD78" s="82"/>
      <c r="CE78" s="82"/>
      <c r="CF78" s="82"/>
      <c r="CG78" s="82"/>
      <c r="CH78" s="31"/>
      <c r="CI78" s="31"/>
      <c r="CJ78"/>
    </row>
    <row r="79" spans="1:88" ht="15" x14ac:dyDescent="0.25">
      <c r="A79"/>
      <c r="B79" s="22"/>
      <c r="C79" s="22"/>
      <c r="D79" s="82"/>
      <c r="E79" s="6"/>
      <c r="H79"/>
      <c r="I79" s="29"/>
      <c r="J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297"/>
      <c r="AE79" s="39"/>
      <c r="AF79" s="227"/>
      <c r="BR79"/>
      <c r="BT79"/>
      <c r="BX79" s="82"/>
      <c r="BY79" s="82"/>
      <c r="BZ79" s="82"/>
      <c r="CA79" s="82"/>
      <c r="CB79" s="82"/>
      <c r="CC79" s="82"/>
      <c r="CD79" s="82"/>
      <c r="CE79" s="82"/>
      <c r="CF79" s="82"/>
      <c r="CG79" s="82"/>
      <c r="CH79" s="31"/>
      <c r="CI79" s="31"/>
      <c r="CJ79"/>
    </row>
    <row r="80" spans="1:88" ht="14.25" x14ac:dyDescent="0.2">
      <c r="A80"/>
      <c r="B80" s="22"/>
      <c r="C80" s="22"/>
      <c r="D80" s="82"/>
      <c r="E80" s="39"/>
      <c r="H80"/>
      <c r="I80" s="29"/>
      <c r="J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297"/>
      <c r="AE80" s="39"/>
      <c r="AF80" s="227"/>
      <c r="BR80"/>
      <c r="BT80"/>
      <c r="BX80" s="82"/>
      <c r="BY80" s="82"/>
      <c r="BZ80" s="82"/>
      <c r="CA80" s="82"/>
      <c r="CB80" s="82"/>
      <c r="CC80" s="82"/>
      <c r="CD80" s="82"/>
      <c r="CE80" s="82"/>
      <c r="CF80" s="82"/>
      <c r="CG80" s="82"/>
      <c r="CH80" s="31"/>
      <c r="CI80" s="31"/>
      <c r="CJ80"/>
    </row>
    <row r="81" spans="1:101" ht="14.25" x14ac:dyDescent="0.2">
      <c r="A81"/>
      <c r="B81" s="22"/>
      <c r="C81" s="22"/>
      <c r="D81" s="82"/>
      <c r="E81" s="39"/>
      <c r="H81"/>
      <c r="I81" s="29"/>
      <c r="J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297"/>
      <c r="AE81" s="39"/>
      <c r="AF81" s="227"/>
      <c r="BR81"/>
      <c r="BT81"/>
      <c r="BX81" s="82"/>
      <c r="BY81" s="82"/>
      <c r="BZ81" s="82"/>
      <c r="CA81" s="82"/>
      <c r="CB81" s="82"/>
      <c r="CC81" s="82"/>
      <c r="CD81" s="82"/>
      <c r="CE81" s="82"/>
      <c r="CF81" s="82"/>
      <c r="CG81" s="82"/>
      <c r="CH81" s="31"/>
      <c r="CI81" s="31"/>
      <c r="CJ81"/>
    </row>
    <row r="82" spans="1:101" ht="14.25" x14ac:dyDescent="0.2">
      <c r="A82"/>
      <c r="B82" s="22"/>
      <c r="C82" s="22"/>
      <c r="D82" s="82"/>
      <c r="E82" s="39"/>
      <c r="H82"/>
      <c r="I82" s="29"/>
      <c r="J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297"/>
      <c r="AE82" s="39"/>
      <c r="AF82" s="227"/>
      <c r="BR82"/>
      <c r="BT82"/>
      <c r="BX82" s="82"/>
      <c r="BY82" s="82"/>
      <c r="BZ82" s="82"/>
      <c r="CA82" s="82"/>
      <c r="CB82" s="82"/>
      <c r="CC82" s="82"/>
      <c r="CD82" s="82"/>
      <c r="CE82" s="82"/>
      <c r="CF82" s="82"/>
      <c r="CG82" s="82"/>
      <c r="CH82" s="31"/>
      <c r="CI82" s="31"/>
      <c r="CJ82"/>
    </row>
    <row r="83" spans="1:101" ht="14.25" x14ac:dyDescent="0.2">
      <c r="A83"/>
      <c r="B83" s="22"/>
      <c r="C83" s="22"/>
      <c r="D83" s="82"/>
      <c r="E83" s="39"/>
      <c r="H83"/>
      <c r="I83" s="29"/>
      <c r="J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297"/>
      <c r="AE83" s="39"/>
      <c r="AF83" s="227"/>
      <c r="BR83"/>
      <c r="BT83"/>
      <c r="BX83" s="82"/>
      <c r="BY83" s="82"/>
      <c r="BZ83" s="82"/>
      <c r="CA83" s="82"/>
      <c r="CB83" s="82"/>
      <c r="CC83" s="82"/>
      <c r="CD83" s="82"/>
      <c r="CE83" s="82"/>
      <c r="CF83" s="82"/>
      <c r="CG83" s="82"/>
      <c r="CH83" s="31"/>
      <c r="CI83" s="31"/>
      <c r="CJ83"/>
    </row>
    <row r="84" spans="1:101" ht="14.25" x14ac:dyDescent="0.2">
      <c r="A84"/>
      <c r="B84" s="22"/>
      <c r="C84" s="22"/>
      <c r="D84" s="82"/>
      <c r="E84" s="39"/>
      <c r="H84"/>
      <c r="I84" s="29"/>
      <c r="J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297"/>
      <c r="AE84" s="39"/>
      <c r="AF84" s="227"/>
      <c r="BR84"/>
      <c r="BT84"/>
      <c r="BX84" s="82"/>
      <c r="BY84" s="82"/>
      <c r="BZ84" s="82"/>
      <c r="CA84" s="82"/>
      <c r="CB84" s="82"/>
      <c r="CC84" s="82"/>
      <c r="CD84" s="82"/>
      <c r="CE84" s="82"/>
      <c r="CF84" s="82"/>
      <c r="CG84" s="82"/>
      <c r="CH84" s="31"/>
      <c r="CI84" s="31"/>
      <c r="CJ84"/>
    </row>
    <row r="85" spans="1:101" ht="14.25" x14ac:dyDescent="0.2">
      <c r="A85"/>
      <c r="B85" s="22"/>
      <c r="C85" s="22"/>
      <c r="D85" s="82"/>
      <c r="E85" s="39"/>
      <c r="H85"/>
      <c r="I85" s="29"/>
      <c r="J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297"/>
      <c r="AE85" s="39"/>
      <c r="AF85" s="227"/>
      <c r="BR85"/>
      <c r="BT85"/>
      <c r="BX85" s="82"/>
      <c r="BY85" s="82"/>
      <c r="BZ85" s="82"/>
      <c r="CA85" s="82"/>
      <c r="CB85" s="82"/>
      <c r="CC85" s="82"/>
      <c r="CD85" s="82"/>
      <c r="CE85" s="82"/>
      <c r="CF85" s="82"/>
      <c r="CG85" s="82"/>
      <c r="CH85" s="31"/>
      <c r="CI85" s="31"/>
      <c r="CJ85"/>
    </row>
    <row r="86" spans="1:101" ht="14.25" x14ac:dyDescent="0.2">
      <c r="A86"/>
      <c r="B86" s="22"/>
      <c r="C86" s="22"/>
      <c r="D86" s="82"/>
      <c r="E86" s="39"/>
      <c r="H86"/>
      <c r="I86" s="29"/>
      <c r="J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297"/>
      <c r="AE86" s="39"/>
      <c r="AF86" s="227"/>
      <c r="BR86"/>
      <c r="BT86"/>
      <c r="BX86" s="82"/>
      <c r="BY86" s="82"/>
      <c r="BZ86" s="82"/>
      <c r="CA86" s="82"/>
      <c r="CB86" s="82"/>
      <c r="CC86" s="82"/>
      <c r="CD86" s="82"/>
      <c r="CE86" s="82"/>
      <c r="CF86" s="82"/>
      <c r="CG86" s="82"/>
      <c r="CH86" s="31"/>
      <c r="CI86" s="31"/>
      <c r="CJ86"/>
    </row>
    <row r="87" spans="1:101" ht="14.25" x14ac:dyDescent="0.2">
      <c r="A87"/>
      <c r="B87" s="22"/>
      <c r="C87" s="22"/>
      <c r="D87" s="82"/>
      <c r="E87" s="39"/>
      <c r="H87"/>
      <c r="I87" s="29"/>
      <c r="J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297"/>
      <c r="AE87" s="39"/>
      <c r="AF87" s="227"/>
      <c r="BR87"/>
      <c r="BT87"/>
      <c r="BX87" s="82"/>
      <c r="BY87" s="82"/>
      <c r="BZ87" s="82"/>
      <c r="CA87" s="82"/>
      <c r="CB87" s="82"/>
      <c r="CC87" s="82"/>
      <c r="CD87" s="82"/>
      <c r="CE87" s="82"/>
      <c r="CF87" s="82"/>
      <c r="CG87" s="82"/>
      <c r="CH87" s="31"/>
      <c r="CI87" s="31"/>
      <c r="CJ87"/>
    </row>
    <row r="88" spans="1:101" ht="14.25" x14ac:dyDescent="0.2">
      <c r="A88"/>
      <c r="B88" s="22"/>
      <c r="C88" s="22"/>
      <c r="D88" s="82"/>
      <c r="E88" s="39"/>
      <c r="H88"/>
      <c r="I88" s="29"/>
      <c r="J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297"/>
      <c r="AE88" s="39"/>
      <c r="AF88" s="227"/>
      <c r="BR88"/>
      <c r="BT88"/>
      <c r="BX88" s="82"/>
      <c r="BY88" s="82"/>
      <c r="BZ88" s="82"/>
      <c r="CA88" s="82"/>
      <c r="CB88" s="82"/>
      <c r="CC88" s="82"/>
      <c r="CD88" s="82"/>
      <c r="CE88" s="82"/>
      <c r="CF88" s="82"/>
      <c r="CG88" s="82"/>
      <c r="CH88" s="31"/>
      <c r="CI88" s="31"/>
      <c r="CJ88"/>
    </row>
    <row r="89" spans="1:101" ht="14.25" x14ac:dyDescent="0.2">
      <c r="A89"/>
      <c r="B89" s="22"/>
      <c r="C89" s="22"/>
      <c r="D89" s="82"/>
      <c r="E89" s="39"/>
      <c r="H89"/>
      <c r="I89" s="29"/>
      <c r="J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297"/>
      <c r="AE89" s="39"/>
      <c r="AF89" s="227"/>
      <c r="BR89"/>
      <c r="BT89"/>
      <c r="BX89" s="82"/>
      <c r="BY89" s="82"/>
      <c r="BZ89" s="82"/>
      <c r="CA89" s="82"/>
      <c r="CB89" s="82"/>
      <c r="CC89" s="82"/>
      <c r="CD89" s="82"/>
      <c r="CE89" s="82"/>
      <c r="CF89" s="82"/>
      <c r="CG89" s="82"/>
      <c r="CH89" s="31"/>
      <c r="CI89" s="31"/>
      <c r="CJ89"/>
      <c r="CW89" s="218"/>
    </row>
    <row r="90" spans="1:101" ht="14.25" x14ac:dyDescent="0.2">
      <c r="A90"/>
      <c r="B90" s="22"/>
      <c r="C90" s="22"/>
      <c r="D90" s="82"/>
      <c r="E90" s="39"/>
      <c r="H90"/>
      <c r="I90" s="29"/>
      <c r="J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297"/>
      <c r="AE90" s="39"/>
      <c r="AF90" s="227"/>
      <c r="BR90"/>
      <c r="BT90"/>
      <c r="BX90" s="82"/>
      <c r="BY90" s="82"/>
      <c r="BZ90" s="82"/>
      <c r="CA90" s="82"/>
      <c r="CB90" s="82"/>
      <c r="CC90" s="82"/>
      <c r="CD90" s="82"/>
      <c r="CE90" s="82"/>
      <c r="CF90" s="82"/>
      <c r="CG90" s="82"/>
      <c r="CH90" s="31"/>
      <c r="CI90" s="31"/>
      <c r="CJ90"/>
    </row>
    <row r="91" spans="1:101" ht="14.25" x14ac:dyDescent="0.2">
      <c r="A91"/>
      <c r="B91" s="22"/>
      <c r="C91" s="22"/>
      <c r="D91" s="82"/>
      <c r="E91" s="39"/>
      <c r="H91"/>
      <c r="I91" s="29"/>
      <c r="J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297"/>
      <c r="AE91" s="39"/>
      <c r="AF91" s="227"/>
      <c r="BR91"/>
      <c r="BT91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31"/>
      <c r="CI91" s="31"/>
      <c r="CJ91"/>
    </row>
    <row r="92" spans="1:101" ht="14.25" x14ac:dyDescent="0.2">
      <c r="A92"/>
      <c r="B92" s="22"/>
      <c r="C92" s="22"/>
      <c r="D92" s="82"/>
      <c r="E92" s="39"/>
      <c r="H92"/>
      <c r="I92" s="29"/>
      <c r="J92" s="82"/>
      <c r="AB92"/>
      <c r="AE92" s="39"/>
      <c r="AF92" s="227"/>
      <c r="BR92"/>
      <c r="BT9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31"/>
      <c r="CI92" s="31"/>
      <c r="CJ92"/>
    </row>
    <row r="93" spans="1:101" ht="14.25" x14ac:dyDescent="0.2">
      <c r="A93"/>
      <c r="B93" s="22"/>
      <c r="C93" s="22"/>
      <c r="D93" s="82"/>
      <c r="E93" s="39"/>
      <c r="H93"/>
      <c r="I93" s="29"/>
      <c r="J93" s="82"/>
      <c r="AB93"/>
      <c r="AE93" s="39"/>
      <c r="AF93" s="227"/>
      <c r="BR93"/>
      <c r="BT93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31"/>
      <c r="CI93" s="31"/>
      <c r="CJ93"/>
    </row>
    <row r="94" spans="1:101" ht="14.25" x14ac:dyDescent="0.2">
      <c r="A94"/>
      <c r="B94" s="22"/>
      <c r="C94" s="22"/>
      <c r="D94" s="82"/>
      <c r="E94" s="39"/>
      <c r="H94"/>
      <c r="I94" s="29"/>
      <c r="J94" s="82"/>
      <c r="AB94"/>
      <c r="AE94" s="39"/>
      <c r="AF94" s="227"/>
      <c r="BR94"/>
      <c r="BT94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31"/>
      <c r="CI94" s="31"/>
      <c r="CJ94"/>
    </row>
    <row r="95" spans="1:101" ht="14.25" x14ac:dyDescent="0.2">
      <c r="A95"/>
      <c r="B95" s="22"/>
      <c r="C95" s="22"/>
      <c r="D95" s="82"/>
      <c r="E95" s="39"/>
      <c r="H95"/>
      <c r="I95" s="29"/>
      <c r="J95" s="82"/>
      <c r="AB95"/>
      <c r="AE95" s="39"/>
      <c r="AF95" s="227"/>
      <c r="BR95"/>
      <c r="BT95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31"/>
      <c r="CI95" s="31"/>
      <c r="CJ95"/>
    </row>
    <row r="96" spans="1:101" ht="14.25" x14ac:dyDescent="0.2">
      <c r="A96"/>
      <c r="B96" s="22"/>
      <c r="C96" s="22"/>
      <c r="D96" s="82"/>
      <c r="E96" s="39"/>
      <c r="H96"/>
      <c r="I96" s="29"/>
      <c r="J96" s="82"/>
      <c r="AB96"/>
      <c r="AE96" s="39"/>
      <c r="AF96" s="227"/>
      <c r="BR96"/>
      <c r="BT96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31"/>
      <c r="CI96" s="31"/>
      <c r="CJ96"/>
    </row>
    <row r="97" spans="1:88" ht="14.25" x14ac:dyDescent="0.2">
      <c r="A97"/>
      <c r="B97" s="22"/>
      <c r="C97" s="22"/>
      <c r="D97" s="82"/>
      <c r="E97" s="39"/>
      <c r="H97"/>
      <c r="I97" s="29"/>
      <c r="J97" s="82"/>
      <c r="AB97"/>
      <c r="AE97" s="39"/>
      <c r="AF97" s="227"/>
      <c r="BR97"/>
      <c r="BT97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31"/>
      <c r="CI97" s="31"/>
      <c r="CJ97"/>
    </row>
    <row r="98" spans="1:88" ht="14.25" x14ac:dyDescent="0.2">
      <c r="A98"/>
      <c r="B98" s="22"/>
      <c r="C98" s="22"/>
      <c r="D98" s="82"/>
      <c r="E98" s="39"/>
      <c r="H98"/>
      <c r="I98" s="29"/>
      <c r="J98" s="82"/>
      <c r="AB98"/>
      <c r="AE98" s="39"/>
      <c r="AF98" s="227"/>
      <c r="BR98"/>
      <c r="BT98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31"/>
      <c r="CI98" s="31"/>
      <c r="CJ98"/>
    </row>
    <row r="99" spans="1:88" ht="14.25" x14ac:dyDescent="0.2">
      <c r="A99"/>
      <c r="B99" s="22"/>
      <c r="C99" s="22"/>
      <c r="D99" s="82"/>
      <c r="E99" s="39"/>
      <c r="H99"/>
      <c r="I99" s="29"/>
      <c r="J99" s="82"/>
      <c r="AB99"/>
      <c r="AE99" s="39"/>
      <c r="AF99" s="227"/>
      <c r="BR99"/>
      <c r="BT99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31"/>
      <c r="CI99" s="31"/>
      <c r="CJ99"/>
    </row>
    <row r="100" spans="1:88" ht="14.25" x14ac:dyDescent="0.2">
      <c r="A100"/>
      <c r="B100" s="22"/>
      <c r="C100" s="22"/>
      <c r="D100" s="82"/>
      <c r="E100" s="39"/>
      <c r="H100"/>
      <c r="I100" s="29"/>
      <c r="J100" s="82"/>
      <c r="AB100"/>
      <c r="AE100" s="39"/>
      <c r="AF100" s="227"/>
      <c r="BR100"/>
      <c r="BT100"/>
      <c r="BX100" s="82"/>
      <c r="BY100" s="82"/>
      <c r="BZ100" s="82"/>
      <c r="CA100" s="82"/>
      <c r="CB100" s="82"/>
      <c r="CC100" s="82"/>
      <c r="CD100" s="82"/>
      <c r="CE100" s="82"/>
      <c r="CF100" s="82"/>
      <c r="CG100" s="82"/>
      <c r="CH100" s="31"/>
      <c r="CI100" s="31"/>
      <c r="CJ100"/>
    </row>
    <row r="101" spans="1:88" ht="14.25" x14ac:dyDescent="0.2">
      <c r="A101"/>
      <c r="B101" s="22"/>
      <c r="C101" s="22"/>
      <c r="D101" s="82"/>
      <c r="E101" s="39"/>
      <c r="H101"/>
      <c r="I101" s="29"/>
      <c r="J101" s="82"/>
      <c r="AB101"/>
      <c r="AE101" s="39"/>
      <c r="AF101" s="227"/>
      <c r="BR101"/>
      <c r="BT101"/>
      <c r="BX101" s="82"/>
      <c r="BY101" s="82"/>
      <c r="BZ101" s="82"/>
      <c r="CA101" s="82"/>
      <c r="CB101" s="82"/>
      <c r="CC101" s="82"/>
      <c r="CD101" s="82"/>
      <c r="CE101" s="82"/>
      <c r="CF101" s="82"/>
      <c r="CG101" s="82"/>
      <c r="CH101" s="31"/>
      <c r="CI101" s="31"/>
      <c r="CJ101"/>
    </row>
    <row r="102" spans="1:88" ht="14.25" x14ac:dyDescent="0.2">
      <c r="A102"/>
      <c r="B102" s="22"/>
      <c r="C102" s="22"/>
      <c r="D102" s="82"/>
      <c r="E102" s="39"/>
      <c r="H102"/>
      <c r="I102" s="29"/>
      <c r="J102" s="82"/>
      <c r="AB102"/>
      <c r="AE102" s="39"/>
      <c r="AF102" s="227"/>
      <c r="BR102"/>
      <c r="BT102"/>
      <c r="BX102" s="82"/>
      <c r="BY102" s="82"/>
      <c r="BZ102" s="82"/>
      <c r="CA102" s="82"/>
      <c r="CB102" s="82"/>
      <c r="CC102" s="82"/>
      <c r="CD102" s="82"/>
      <c r="CE102" s="82"/>
      <c r="CF102" s="82"/>
      <c r="CG102" s="82"/>
      <c r="CH102" s="31"/>
      <c r="CI102" s="31"/>
      <c r="CJ102"/>
    </row>
    <row r="103" spans="1:88" ht="14.25" x14ac:dyDescent="0.2">
      <c r="A103"/>
      <c r="B103" s="22"/>
      <c r="C103" s="22"/>
      <c r="D103" s="82"/>
      <c r="E103" s="39"/>
      <c r="H103"/>
      <c r="I103" s="29"/>
      <c r="J103" s="82"/>
      <c r="AB103"/>
      <c r="AE103" s="39"/>
      <c r="AF103" s="227"/>
      <c r="BR103"/>
      <c r="BT103"/>
      <c r="BX103" s="82"/>
      <c r="BY103" s="82"/>
      <c r="BZ103" s="82"/>
      <c r="CA103" s="82"/>
      <c r="CB103" s="82"/>
      <c r="CC103" s="82"/>
      <c r="CD103" s="82"/>
      <c r="CE103" s="82"/>
      <c r="CF103" s="82"/>
      <c r="CG103" s="82"/>
      <c r="CH103" s="31"/>
      <c r="CI103" s="31"/>
      <c r="CJ103"/>
    </row>
    <row r="104" spans="1:88" ht="14.25" x14ac:dyDescent="0.2">
      <c r="A104"/>
      <c r="B104" s="22"/>
      <c r="C104" s="22"/>
      <c r="D104" s="82"/>
      <c r="E104" s="39"/>
      <c r="H104"/>
      <c r="I104" s="29"/>
      <c r="J104" s="82"/>
      <c r="AB104"/>
      <c r="AE104" s="39"/>
      <c r="AF104" s="227"/>
      <c r="BR104"/>
      <c r="BT104"/>
      <c r="BX104" s="82"/>
      <c r="BY104" s="82"/>
      <c r="BZ104" s="82"/>
      <c r="CA104" s="82"/>
      <c r="CB104" s="82"/>
      <c r="CC104" s="82"/>
      <c r="CD104" s="82"/>
      <c r="CE104" s="82"/>
      <c r="CF104" s="82"/>
      <c r="CG104" s="82"/>
      <c r="CH104" s="31"/>
      <c r="CI104" s="31"/>
      <c r="CJ104"/>
    </row>
    <row r="105" spans="1:88" ht="14.25" x14ac:dyDescent="0.2">
      <c r="A105"/>
      <c r="B105" s="22"/>
      <c r="C105" s="22"/>
      <c r="D105" s="82"/>
      <c r="E105" s="39"/>
      <c r="H105"/>
      <c r="I105" s="29"/>
      <c r="J105" s="82"/>
      <c r="AB105"/>
      <c r="AE105" s="39"/>
      <c r="AF105" s="227"/>
      <c r="BR105"/>
      <c r="BT105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31"/>
      <c r="CI105" s="31"/>
      <c r="CJ105"/>
    </row>
    <row r="106" spans="1:88" ht="14.25" x14ac:dyDescent="0.2">
      <c r="A106"/>
      <c r="B106" s="22"/>
      <c r="C106" s="22"/>
      <c r="D106" s="82"/>
      <c r="E106" s="39"/>
      <c r="H106"/>
      <c r="I106" s="29"/>
      <c r="J106" s="82"/>
      <c r="AB106"/>
      <c r="AE106" s="39"/>
      <c r="AF106" s="227"/>
      <c r="BR106"/>
      <c r="BT106"/>
      <c r="BX106" s="82"/>
      <c r="BY106" s="82"/>
      <c r="BZ106" s="82"/>
      <c r="CA106" s="82"/>
      <c r="CB106" s="82"/>
      <c r="CC106" s="82"/>
      <c r="CD106" s="82"/>
      <c r="CE106" s="82"/>
      <c r="CF106" s="82"/>
      <c r="CG106" s="82"/>
      <c r="CH106" s="31"/>
      <c r="CI106" s="31"/>
      <c r="CJ106"/>
    </row>
    <row r="107" spans="1:88" ht="14.25" x14ac:dyDescent="0.2">
      <c r="A107"/>
      <c r="B107" s="22"/>
      <c r="C107" s="22"/>
      <c r="D107" s="82"/>
      <c r="E107" s="39"/>
      <c r="H107"/>
      <c r="I107" s="29"/>
      <c r="J107" s="82"/>
      <c r="AB107"/>
      <c r="AE107" s="39"/>
      <c r="AF107" s="227"/>
      <c r="BR107"/>
      <c r="BT107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31"/>
      <c r="CI107" s="31"/>
      <c r="CJ107"/>
    </row>
    <row r="108" spans="1:88" ht="14.25" x14ac:dyDescent="0.2">
      <c r="A108"/>
      <c r="B108" s="22"/>
      <c r="C108" s="22"/>
      <c r="D108" s="82"/>
      <c r="E108" s="39"/>
      <c r="H108"/>
      <c r="I108" s="29"/>
      <c r="J108" s="82"/>
      <c r="AB108"/>
      <c r="AE108" s="39"/>
      <c r="AF108" s="227"/>
      <c r="BR108"/>
      <c r="BT108"/>
      <c r="BX108" s="82"/>
      <c r="BY108" s="82"/>
      <c r="BZ108" s="82"/>
      <c r="CA108" s="82"/>
      <c r="CB108" s="82"/>
      <c r="CC108" s="82"/>
      <c r="CD108" s="82"/>
      <c r="CE108" s="82"/>
      <c r="CF108" s="82"/>
      <c r="CG108" s="82"/>
      <c r="CH108" s="31"/>
      <c r="CI108" s="31"/>
      <c r="CJ108"/>
    </row>
    <row r="109" spans="1:88" ht="14.25" x14ac:dyDescent="0.2">
      <c r="A109"/>
      <c r="B109" s="22"/>
      <c r="C109" s="22"/>
      <c r="D109" s="82"/>
      <c r="E109" s="39"/>
      <c r="H109"/>
      <c r="I109" s="29"/>
      <c r="J109" s="82"/>
      <c r="AB109"/>
      <c r="AE109" s="39"/>
      <c r="AF109" s="227"/>
      <c r="BR109"/>
      <c r="BT109"/>
      <c r="BX109" s="82"/>
      <c r="BY109" s="82"/>
      <c r="BZ109" s="82"/>
      <c r="CA109" s="82"/>
      <c r="CB109" s="82"/>
      <c r="CC109" s="82"/>
      <c r="CD109" s="82"/>
      <c r="CE109" s="82"/>
      <c r="CF109" s="82"/>
      <c r="CG109" s="82"/>
      <c r="CH109" s="31"/>
      <c r="CI109" s="31"/>
      <c r="CJ109"/>
    </row>
    <row r="110" spans="1:88" ht="14.25" x14ac:dyDescent="0.2">
      <c r="A110"/>
      <c r="B110" s="22"/>
      <c r="C110" s="22"/>
      <c r="D110" s="82"/>
      <c r="E110" s="39"/>
      <c r="H110"/>
      <c r="I110" s="29"/>
      <c r="J110" s="82"/>
      <c r="AB110"/>
      <c r="AE110" s="39"/>
      <c r="AF110" s="227"/>
      <c r="BR110"/>
      <c r="BT110"/>
      <c r="BX110" s="82"/>
      <c r="BY110" s="82"/>
      <c r="BZ110" s="82"/>
      <c r="CA110" s="82"/>
      <c r="CB110" s="82"/>
      <c r="CC110" s="82"/>
      <c r="CD110" s="82"/>
      <c r="CE110" s="82"/>
      <c r="CF110" s="82"/>
      <c r="CG110" s="82"/>
      <c r="CH110" s="31"/>
      <c r="CI110" s="31"/>
      <c r="CJ110"/>
    </row>
    <row r="111" spans="1:88" ht="14.25" x14ac:dyDescent="0.2">
      <c r="A111"/>
      <c r="B111" s="22"/>
      <c r="C111" s="22"/>
      <c r="D111" s="82"/>
      <c r="E111" s="39"/>
      <c r="H111"/>
      <c r="I111" s="29"/>
      <c r="J111" s="82"/>
      <c r="AB111"/>
      <c r="AE111" s="39"/>
      <c r="AF111" s="227"/>
      <c r="BR111"/>
      <c r="BT111"/>
      <c r="BX111" s="82"/>
      <c r="BY111" s="82"/>
      <c r="BZ111" s="82"/>
      <c r="CA111" s="82"/>
      <c r="CB111" s="82"/>
      <c r="CC111" s="82"/>
      <c r="CD111" s="82"/>
      <c r="CE111" s="82"/>
      <c r="CF111" s="82"/>
      <c r="CG111" s="82"/>
      <c r="CH111" s="31"/>
      <c r="CI111" s="31"/>
      <c r="CJ111"/>
    </row>
    <row r="112" spans="1:88" ht="14.25" x14ac:dyDescent="0.2">
      <c r="A112"/>
      <c r="B112" s="22"/>
      <c r="C112" s="22"/>
      <c r="D112" s="82"/>
      <c r="E112" s="39"/>
      <c r="H112"/>
      <c r="I112" s="29"/>
      <c r="J112" s="82"/>
      <c r="AB112"/>
      <c r="AE112" s="39"/>
      <c r="AF112" s="227"/>
      <c r="BR112"/>
      <c r="BT112"/>
      <c r="BX112" s="82"/>
      <c r="BY112" s="82"/>
      <c r="BZ112" s="82"/>
      <c r="CA112" s="82"/>
      <c r="CB112" s="82"/>
      <c r="CC112" s="82"/>
      <c r="CD112" s="82"/>
      <c r="CE112" s="82"/>
      <c r="CF112" s="82"/>
      <c r="CG112" s="82"/>
      <c r="CH112" s="31"/>
      <c r="CI112" s="31"/>
      <c r="CJ112"/>
    </row>
    <row r="113" spans="1:88" ht="14.25" x14ac:dyDescent="0.2">
      <c r="A113"/>
      <c r="B113" s="22"/>
      <c r="C113" s="22"/>
      <c r="D113" s="82"/>
      <c r="E113" s="39"/>
      <c r="H113"/>
      <c r="I113" s="29"/>
      <c r="J113" s="82"/>
      <c r="AB113"/>
      <c r="AE113" s="39"/>
      <c r="AF113" s="227"/>
      <c r="BR113"/>
      <c r="BT113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31"/>
      <c r="CI113" s="31"/>
      <c r="CJ113"/>
    </row>
    <row r="114" spans="1:88" ht="14.25" x14ac:dyDescent="0.2">
      <c r="A114"/>
      <c r="B114" s="22"/>
      <c r="C114" s="22"/>
      <c r="D114" s="82"/>
      <c r="E114" s="39"/>
      <c r="H114"/>
      <c r="I114" s="29"/>
      <c r="J114" s="82"/>
      <c r="AB114"/>
      <c r="AE114" s="39"/>
      <c r="AF114" s="227"/>
      <c r="BR114"/>
      <c r="BT114"/>
      <c r="BX114" s="82"/>
      <c r="BY114" s="82"/>
      <c r="BZ114" s="82"/>
      <c r="CA114" s="82"/>
      <c r="CB114" s="82"/>
      <c r="CC114" s="82"/>
      <c r="CD114" s="82"/>
      <c r="CE114" s="82"/>
      <c r="CF114" s="82"/>
      <c r="CG114" s="82"/>
      <c r="CH114" s="31"/>
      <c r="CI114" s="31"/>
      <c r="CJ114"/>
    </row>
    <row r="115" spans="1:88" ht="14.25" x14ac:dyDescent="0.2">
      <c r="A115"/>
      <c r="B115" s="22"/>
      <c r="C115" s="22"/>
      <c r="D115" s="82"/>
      <c r="E115" s="39"/>
      <c r="H115"/>
      <c r="I115" s="29"/>
      <c r="J115" s="82"/>
      <c r="AB115"/>
      <c r="AE115" s="39"/>
      <c r="AF115" s="227"/>
      <c r="BR115"/>
      <c r="BT115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31"/>
      <c r="CI115" s="31"/>
      <c r="CJ115"/>
    </row>
    <row r="116" spans="1:88" ht="14.25" x14ac:dyDescent="0.2">
      <c r="A116"/>
      <c r="B116" s="22"/>
      <c r="C116" s="22"/>
      <c r="D116" s="82"/>
      <c r="E116" s="39"/>
      <c r="H116"/>
      <c r="I116" s="29"/>
      <c r="J116" s="82"/>
      <c r="AB116"/>
      <c r="AE116" s="39"/>
      <c r="AF116" s="227"/>
      <c r="BR116"/>
      <c r="BT116"/>
      <c r="BX116" s="82"/>
      <c r="BY116" s="82"/>
      <c r="BZ116" s="82"/>
      <c r="CA116" s="82"/>
      <c r="CB116" s="82"/>
      <c r="CC116" s="82"/>
      <c r="CD116" s="82"/>
      <c r="CE116" s="82"/>
      <c r="CF116" s="82"/>
      <c r="CG116" s="82"/>
      <c r="CH116" s="31"/>
      <c r="CI116" s="31"/>
      <c r="CJ116"/>
    </row>
    <row r="117" spans="1:88" ht="14.25" x14ac:dyDescent="0.2">
      <c r="A117"/>
      <c r="B117" s="22"/>
      <c r="C117" s="22"/>
      <c r="D117" s="82"/>
      <c r="E117" s="39"/>
      <c r="H117"/>
      <c r="I117" s="29"/>
      <c r="J117" s="82"/>
      <c r="AB117"/>
      <c r="AE117" s="39"/>
      <c r="AF117" s="227"/>
      <c r="BR117"/>
      <c r="BT117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31"/>
      <c r="CI117" s="31"/>
      <c r="CJ117"/>
    </row>
    <row r="118" spans="1:88" ht="14.25" x14ac:dyDescent="0.2">
      <c r="A118"/>
      <c r="B118" s="22"/>
      <c r="C118" s="22"/>
      <c r="D118" s="82"/>
      <c r="E118" s="39"/>
      <c r="H118"/>
      <c r="I118" s="29"/>
      <c r="J118" s="82"/>
      <c r="AB118"/>
      <c r="AE118" s="39"/>
      <c r="AF118" s="227"/>
      <c r="BR118"/>
      <c r="BT118"/>
      <c r="BX118" s="82"/>
      <c r="BY118" s="82"/>
      <c r="BZ118" s="82"/>
      <c r="CA118" s="82"/>
      <c r="CB118" s="82"/>
      <c r="CC118" s="82"/>
      <c r="CD118" s="82"/>
      <c r="CE118" s="82"/>
      <c r="CF118" s="82"/>
      <c r="CG118" s="82"/>
      <c r="CH118" s="31"/>
      <c r="CI118" s="31"/>
      <c r="CJ118"/>
    </row>
    <row r="119" spans="1:88" ht="14.25" x14ac:dyDescent="0.2">
      <c r="A119"/>
      <c r="B119" s="22"/>
      <c r="C119" s="22"/>
      <c r="D119" s="82"/>
      <c r="E119" s="39"/>
      <c r="H119"/>
      <c r="I119" s="29"/>
      <c r="J119" s="82"/>
      <c r="AB119"/>
      <c r="AE119" s="39"/>
      <c r="AF119" s="227"/>
      <c r="BR119"/>
      <c r="BT119"/>
      <c r="BX119" s="82"/>
      <c r="BY119" s="82"/>
      <c r="BZ119" s="82"/>
      <c r="CA119" s="82"/>
      <c r="CB119" s="82"/>
      <c r="CC119" s="82"/>
      <c r="CD119" s="82"/>
      <c r="CE119" s="82"/>
      <c r="CF119" s="82"/>
      <c r="CG119" s="82"/>
      <c r="CH119" s="31"/>
      <c r="CI119" s="31"/>
      <c r="CJ119"/>
    </row>
    <row r="120" spans="1:88" ht="14.25" x14ac:dyDescent="0.2">
      <c r="A120"/>
      <c r="B120" s="22"/>
      <c r="C120" s="22"/>
      <c r="D120" s="82"/>
      <c r="E120" s="39"/>
      <c r="H120"/>
      <c r="I120" s="29"/>
      <c r="J120" s="82"/>
      <c r="AB120"/>
      <c r="AE120" s="39"/>
      <c r="AF120" s="227"/>
      <c r="BR120"/>
      <c r="BT120"/>
      <c r="BX120" s="82"/>
      <c r="BY120" s="82"/>
      <c r="BZ120" s="82"/>
      <c r="CA120" s="82"/>
      <c r="CB120" s="82"/>
      <c r="CC120" s="82"/>
      <c r="CD120" s="82"/>
      <c r="CE120" s="82"/>
      <c r="CF120" s="82"/>
      <c r="CG120" s="82"/>
      <c r="CH120" s="31"/>
      <c r="CI120" s="31"/>
      <c r="CJ120"/>
    </row>
    <row r="121" spans="1:88" ht="14.25" x14ac:dyDescent="0.2">
      <c r="A121"/>
      <c r="B121" s="22"/>
      <c r="C121" s="22"/>
      <c r="D121" s="82"/>
      <c r="E121" s="39"/>
      <c r="H121"/>
      <c r="I121" s="29"/>
      <c r="J121" s="82"/>
      <c r="AB121"/>
      <c r="AE121" s="39"/>
      <c r="AF121" s="227"/>
      <c r="BR121"/>
      <c r="BT121"/>
      <c r="BX121" s="82"/>
      <c r="BY121" s="82"/>
      <c r="BZ121" s="82"/>
      <c r="CA121" s="82"/>
      <c r="CB121" s="82"/>
      <c r="CC121" s="82"/>
      <c r="CD121" s="82"/>
      <c r="CE121" s="82"/>
      <c r="CF121" s="82"/>
      <c r="CG121" s="82"/>
      <c r="CH121" s="31"/>
      <c r="CI121" s="31"/>
      <c r="CJ121"/>
    </row>
    <row r="122" spans="1:88" ht="14.25" x14ac:dyDescent="0.2">
      <c r="A122"/>
      <c r="B122" s="22"/>
      <c r="C122" s="22"/>
      <c r="D122" s="82"/>
      <c r="E122" s="39"/>
      <c r="H122"/>
      <c r="I122" s="29"/>
      <c r="J122" s="82"/>
      <c r="AB122"/>
      <c r="AE122" s="39"/>
      <c r="AF122" s="227"/>
      <c r="BR122"/>
      <c r="BT122"/>
      <c r="BX122" s="82"/>
      <c r="BY122" s="82"/>
      <c r="BZ122" s="82"/>
      <c r="CA122" s="82"/>
      <c r="CB122" s="82"/>
      <c r="CC122" s="82"/>
      <c r="CD122" s="82"/>
      <c r="CE122" s="82"/>
      <c r="CF122" s="82"/>
      <c r="CG122" s="82"/>
      <c r="CH122" s="31"/>
      <c r="CI122" s="31"/>
      <c r="CJ122"/>
    </row>
    <row r="123" spans="1:88" ht="14.25" x14ac:dyDescent="0.2">
      <c r="A123"/>
      <c r="B123" s="22"/>
      <c r="C123" s="22"/>
      <c r="D123" s="82"/>
      <c r="E123" s="39"/>
      <c r="H123"/>
      <c r="I123" s="29"/>
      <c r="J123" s="82"/>
      <c r="AB123"/>
      <c r="AE123" s="39"/>
      <c r="AF123" s="227"/>
      <c r="BR123"/>
      <c r="BT123"/>
      <c r="BX123" s="82"/>
      <c r="BY123" s="82"/>
      <c r="BZ123" s="82"/>
      <c r="CA123" s="82"/>
      <c r="CB123" s="82"/>
      <c r="CC123" s="82"/>
      <c r="CD123" s="82"/>
      <c r="CE123" s="82"/>
      <c r="CF123" s="82"/>
      <c r="CG123" s="82"/>
      <c r="CH123" s="31"/>
      <c r="CI123" s="31"/>
      <c r="CJ123"/>
    </row>
    <row r="124" spans="1:88" ht="14.25" x14ac:dyDescent="0.2">
      <c r="A124"/>
      <c r="B124" s="22"/>
      <c r="C124" s="22"/>
      <c r="D124" s="82"/>
      <c r="E124" s="39"/>
      <c r="H124"/>
      <c r="I124" s="29"/>
      <c r="J124" s="82"/>
      <c r="AB124"/>
      <c r="AE124" s="39"/>
      <c r="AF124" s="227"/>
      <c r="BR124"/>
      <c r="BT124"/>
      <c r="BX124" s="82"/>
      <c r="BY124" s="82"/>
      <c r="BZ124" s="82"/>
      <c r="CA124" s="82"/>
      <c r="CB124" s="82"/>
      <c r="CC124" s="82"/>
      <c r="CD124" s="82"/>
      <c r="CE124" s="82"/>
      <c r="CF124" s="82"/>
      <c r="CG124" s="82"/>
      <c r="CH124" s="31"/>
      <c r="CI124" s="31"/>
      <c r="CJ124"/>
    </row>
    <row r="125" spans="1:88" ht="14.25" x14ac:dyDescent="0.2">
      <c r="A125"/>
      <c r="B125" s="22"/>
      <c r="C125" s="22"/>
      <c r="D125" s="82"/>
      <c r="E125" s="39"/>
      <c r="H125"/>
      <c r="I125" s="29"/>
      <c r="J125" s="82"/>
      <c r="AB125"/>
      <c r="AE125" s="39"/>
      <c r="AF125" s="227"/>
      <c r="BR125"/>
      <c r="BT125"/>
      <c r="BX125" s="82"/>
      <c r="BY125" s="82"/>
      <c r="BZ125" s="82"/>
      <c r="CA125" s="82"/>
      <c r="CB125" s="82"/>
      <c r="CC125" s="82"/>
      <c r="CD125" s="82"/>
      <c r="CE125" s="82"/>
      <c r="CF125" s="82"/>
      <c r="CG125" s="82"/>
      <c r="CH125" s="31"/>
      <c r="CI125" s="31"/>
      <c r="CJ125"/>
    </row>
    <row r="126" spans="1:88" ht="14.25" x14ac:dyDescent="0.2">
      <c r="A126"/>
      <c r="B126" s="22"/>
      <c r="C126" s="22"/>
      <c r="D126" s="82"/>
      <c r="E126" s="39"/>
      <c r="H126"/>
      <c r="I126" s="29"/>
      <c r="J126" s="82"/>
      <c r="AB126"/>
      <c r="AE126" s="39"/>
      <c r="AF126" s="227"/>
      <c r="BR126"/>
      <c r="BT126"/>
      <c r="BX126" s="82"/>
      <c r="BY126" s="82"/>
      <c r="BZ126" s="82"/>
      <c r="CA126" s="82"/>
      <c r="CB126" s="82"/>
      <c r="CC126" s="82"/>
      <c r="CD126" s="82"/>
      <c r="CE126" s="82"/>
      <c r="CF126" s="82"/>
      <c r="CG126" s="82"/>
      <c r="CH126" s="31"/>
      <c r="CI126" s="31"/>
      <c r="CJ126"/>
    </row>
    <row r="127" spans="1:88" ht="14.25" x14ac:dyDescent="0.2">
      <c r="A127"/>
      <c r="B127" s="22"/>
      <c r="C127" s="22"/>
      <c r="D127" s="82"/>
      <c r="E127" s="39"/>
      <c r="H127"/>
      <c r="I127" s="29"/>
      <c r="J127" s="82"/>
      <c r="AB127"/>
      <c r="AE127" s="39"/>
      <c r="AF127" s="227"/>
      <c r="BR127"/>
      <c r="BT127"/>
      <c r="BX127" s="82"/>
      <c r="BY127" s="82"/>
      <c r="BZ127" s="82"/>
      <c r="CA127" s="82"/>
      <c r="CB127" s="82"/>
      <c r="CC127" s="82"/>
      <c r="CD127" s="82"/>
      <c r="CE127" s="82"/>
      <c r="CF127" s="82"/>
      <c r="CG127" s="82"/>
      <c r="CH127" s="31"/>
      <c r="CI127" s="31"/>
      <c r="CJ127"/>
    </row>
    <row r="128" spans="1:88" ht="14.25" x14ac:dyDescent="0.2">
      <c r="A128"/>
      <c r="B128" s="22"/>
      <c r="C128" s="22"/>
      <c r="D128" s="82"/>
      <c r="E128" s="39"/>
      <c r="H128"/>
      <c r="I128" s="29"/>
      <c r="J128" s="82"/>
      <c r="AB128"/>
      <c r="AE128" s="39"/>
      <c r="AF128" s="227"/>
      <c r="BR128"/>
      <c r="BT128"/>
      <c r="BX128" s="82"/>
      <c r="BY128" s="82"/>
      <c r="BZ128" s="82"/>
      <c r="CA128" s="82"/>
      <c r="CB128" s="82"/>
      <c r="CC128" s="82"/>
      <c r="CD128" s="82"/>
      <c r="CE128" s="82"/>
      <c r="CF128" s="82"/>
      <c r="CG128" s="82"/>
      <c r="CH128" s="31"/>
      <c r="CI128" s="31"/>
      <c r="CJ128"/>
    </row>
    <row r="129" spans="1:88" ht="14.25" x14ac:dyDescent="0.2">
      <c r="A129"/>
      <c r="B129" s="22"/>
      <c r="C129" s="22"/>
      <c r="D129" s="82"/>
      <c r="E129" s="39"/>
      <c r="H129"/>
      <c r="I129" s="29"/>
      <c r="J129" s="82"/>
      <c r="AB129"/>
      <c r="AE129" s="39"/>
      <c r="AF129" s="227"/>
      <c r="BR129"/>
      <c r="BT129"/>
      <c r="BX129" s="82"/>
      <c r="BY129" s="82"/>
      <c r="BZ129" s="82"/>
      <c r="CA129" s="82"/>
      <c r="CB129" s="82"/>
      <c r="CC129" s="82"/>
      <c r="CD129" s="82"/>
      <c r="CE129" s="82"/>
      <c r="CF129" s="82"/>
      <c r="CG129" s="82"/>
      <c r="CH129" s="31"/>
      <c r="CI129" s="31"/>
      <c r="CJ129"/>
    </row>
    <row r="130" spans="1:88" ht="14.25" x14ac:dyDescent="0.2">
      <c r="A130"/>
      <c r="B130" s="22"/>
      <c r="C130" s="22"/>
      <c r="D130" s="82"/>
      <c r="E130" s="39"/>
      <c r="H130"/>
      <c r="I130" s="29"/>
      <c r="J130" s="82"/>
      <c r="AB130"/>
      <c r="AE130" s="39"/>
      <c r="AF130" s="227"/>
      <c r="BR130"/>
      <c r="BT130"/>
      <c r="BX130" s="82"/>
      <c r="BY130" s="82"/>
      <c r="BZ130" s="82"/>
      <c r="CA130" s="82"/>
      <c r="CB130" s="82"/>
      <c r="CC130" s="82"/>
      <c r="CD130" s="82"/>
      <c r="CE130" s="82"/>
      <c r="CF130" s="82"/>
      <c r="CG130" s="82"/>
      <c r="CH130" s="31"/>
      <c r="CI130" s="31"/>
      <c r="CJ130"/>
    </row>
    <row r="131" spans="1:88" ht="14.25" x14ac:dyDescent="0.2">
      <c r="A131"/>
      <c r="B131" s="22"/>
      <c r="C131" s="22"/>
      <c r="D131" s="82"/>
      <c r="E131" s="39"/>
      <c r="H131"/>
      <c r="I131" s="29"/>
      <c r="J131" s="82"/>
      <c r="AB131"/>
      <c r="AE131" s="39"/>
      <c r="AF131" s="227"/>
      <c r="BR131"/>
      <c r="BT131"/>
      <c r="BX131" s="82"/>
      <c r="BY131" s="82"/>
      <c r="BZ131" s="82"/>
      <c r="CA131" s="82"/>
      <c r="CB131" s="82"/>
      <c r="CC131" s="82"/>
      <c r="CD131" s="82"/>
      <c r="CE131" s="82"/>
      <c r="CF131" s="82"/>
      <c r="CG131" s="82"/>
      <c r="CH131" s="31"/>
      <c r="CI131" s="31"/>
      <c r="CJ131"/>
    </row>
    <row r="132" spans="1:88" ht="14.25" x14ac:dyDescent="0.2">
      <c r="A132"/>
      <c r="B132" s="22"/>
      <c r="C132" s="22"/>
      <c r="D132" s="82"/>
      <c r="E132" s="39"/>
      <c r="H132"/>
      <c r="I132" s="29"/>
      <c r="J132" s="82"/>
      <c r="AB132"/>
      <c r="AE132" s="39"/>
      <c r="AF132" s="227"/>
      <c r="BR132"/>
      <c r="BT132"/>
      <c r="BX132" s="82"/>
      <c r="BY132" s="82"/>
      <c r="BZ132" s="82"/>
      <c r="CA132" s="82"/>
      <c r="CB132" s="82"/>
      <c r="CC132" s="82"/>
      <c r="CD132" s="82"/>
      <c r="CE132" s="82"/>
      <c r="CF132" s="82"/>
      <c r="CG132" s="82"/>
      <c r="CH132" s="31"/>
      <c r="CI132" s="31"/>
      <c r="CJ132"/>
    </row>
    <row r="133" spans="1:88" ht="14.25" x14ac:dyDescent="0.2">
      <c r="A133"/>
      <c r="B133" s="22"/>
      <c r="C133" s="22"/>
      <c r="D133" s="82"/>
      <c r="E133" s="39"/>
      <c r="H133"/>
      <c r="I133" s="29"/>
      <c r="J133" s="82"/>
      <c r="AB133"/>
      <c r="AE133" s="39"/>
      <c r="AF133" s="227"/>
      <c r="BR133"/>
      <c r="BT133"/>
      <c r="BX133" s="82"/>
      <c r="BY133" s="82"/>
      <c r="BZ133" s="82"/>
      <c r="CA133" s="82"/>
      <c r="CB133" s="82"/>
      <c r="CC133" s="82"/>
      <c r="CD133" s="82"/>
      <c r="CE133" s="82"/>
      <c r="CF133" s="82"/>
      <c r="CG133" s="82"/>
      <c r="CH133" s="31"/>
      <c r="CI133" s="31"/>
      <c r="CJ133"/>
    </row>
    <row r="134" spans="1:88" ht="14.25" x14ac:dyDescent="0.2">
      <c r="A134"/>
      <c r="B134" s="22"/>
      <c r="C134" s="22"/>
      <c r="D134" s="82"/>
      <c r="E134" s="39"/>
      <c r="H134"/>
      <c r="I134" s="29"/>
      <c r="J134" s="82"/>
      <c r="AB134"/>
      <c r="AE134" s="39"/>
      <c r="AF134" s="227"/>
      <c r="BR134"/>
      <c r="BT134"/>
      <c r="BX134" s="82"/>
      <c r="BY134" s="82"/>
      <c r="BZ134" s="82"/>
      <c r="CA134" s="82"/>
      <c r="CB134" s="82"/>
      <c r="CC134" s="82"/>
      <c r="CD134" s="82"/>
      <c r="CE134" s="82"/>
      <c r="CF134" s="82"/>
      <c r="CG134" s="82"/>
      <c r="CH134" s="31"/>
      <c r="CI134" s="31"/>
      <c r="CJ134"/>
    </row>
    <row r="135" spans="1:88" ht="14.25" x14ac:dyDescent="0.2">
      <c r="A135"/>
      <c r="B135" s="22"/>
      <c r="C135" s="22"/>
      <c r="D135" s="82"/>
      <c r="E135" s="39"/>
      <c r="H135"/>
      <c r="I135" s="29"/>
      <c r="J135" s="82"/>
      <c r="AB135"/>
      <c r="AE135" s="39"/>
      <c r="AF135" s="227"/>
      <c r="BR135"/>
      <c r="BT135"/>
      <c r="BX135" s="82"/>
      <c r="BY135" s="82"/>
      <c r="BZ135" s="82"/>
      <c r="CA135" s="82"/>
      <c r="CB135" s="82"/>
      <c r="CC135" s="82"/>
      <c r="CD135" s="82"/>
      <c r="CE135" s="82"/>
      <c r="CF135" s="82"/>
      <c r="CG135" s="82"/>
      <c r="CH135" s="31"/>
      <c r="CI135" s="31"/>
      <c r="CJ135"/>
    </row>
    <row r="136" spans="1:88" ht="14.25" x14ac:dyDescent="0.2">
      <c r="A136"/>
      <c r="B136" s="22"/>
      <c r="C136" s="22"/>
      <c r="D136" s="82"/>
      <c r="E136" s="39"/>
      <c r="H136"/>
      <c r="I136" s="29"/>
      <c r="J136" s="82"/>
      <c r="AB136"/>
      <c r="AE136" s="39"/>
      <c r="AF136" s="227"/>
      <c r="BR136"/>
      <c r="BT136"/>
      <c r="BX136" s="82"/>
      <c r="BY136" s="82"/>
      <c r="BZ136" s="82"/>
      <c r="CA136" s="82"/>
      <c r="CB136" s="82"/>
      <c r="CC136" s="82"/>
      <c r="CD136" s="82"/>
      <c r="CE136" s="82"/>
      <c r="CF136" s="82"/>
      <c r="CG136" s="82"/>
      <c r="CH136" s="31"/>
      <c r="CI136" s="31"/>
      <c r="CJ136"/>
    </row>
    <row r="137" spans="1:88" ht="14.25" x14ac:dyDescent="0.2">
      <c r="A137"/>
      <c r="B137" s="22"/>
      <c r="C137" s="22"/>
      <c r="D137" s="82"/>
      <c r="E137" s="39"/>
      <c r="H137"/>
      <c r="I137" s="29"/>
      <c r="J137" s="82"/>
      <c r="AB137"/>
      <c r="AE137" s="39"/>
      <c r="AF137" s="227"/>
      <c r="BR137"/>
      <c r="BT137"/>
      <c r="BX137" s="82"/>
      <c r="BY137" s="82"/>
      <c r="BZ137" s="82"/>
      <c r="CA137" s="82"/>
      <c r="CB137" s="82"/>
      <c r="CC137" s="82"/>
      <c r="CD137" s="82"/>
      <c r="CE137" s="82"/>
      <c r="CF137" s="82"/>
      <c r="CG137" s="82"/>
      <c r="CH137" s="31"/>
      <c r="CI137" s="31"/>
      <c r="CJ137"/>
    </row>
    <row r="138" spans="1:88" ht="14.25" x14ac:dyDescent="0.2">
      <c r="A138"/>
      <c r="B138" s="22"/>
      <c r="C138" s="22"/>
      <c r="D138" s="82"/>
      <c r="E138" s="39"/>
      <c r="H138"/>
      <c r="I138" s="29"/>
      <c r="J138" s="82"/>
      <c r="AB138"/>
      <c r="AE138" s="39"/>
      <c r="AF138" s="227"/>
      <c r="BR138"/>
      <c r="BT138"/>
      <c r="BX138" s="82"/>
      <c r="BY138" s="82"/>
      <c r="BZ138" s="82"/>
      <c r="CA138" s="82"/>
      <c r="CB138" s="82"/>
      <c r="CC138" s="82"/>
      <c r="CD138" s="82"/>
      <c r="CE138" s="82"/>
      <c r="CF138" s="82"/>
      <c r="CG138" s="82"/>
      <c r="CH138" s="31"/>
      <c r="CI138" s="31"/>
      <c r="CJ138"/>
    </row>
    <row r="139" spans="1:88" ht="14.25" x14ac:dyDescent="0.2">
      <c r="A139"/>
      <c r="B139" s="22"/>
      <c r="C139" s="22"/>
      <c r="D139" s="82"/>
      <c r="E139" s="39"/>
      <c r="H139"/>
      <c r="I139" s="29"/>
      <c r="J139" s="82"/>
      <c r="AB139"/>
      <c r="AE139" s="39"/>
      <c r="AF139" s="227"/>
      <c r="BR139"/>
      <c r="BT139"/>
      <c r="BX139" s="82"/>
      <c r="BY139" s="82"/>
      <c r="BZ139" s="82"/>
      <c r="CA139" s="82"/>
      <c r="CB139" s="82"/>
      <c r="CC139" s="82"/>
      <c r="CD139" s="82"/>
      <c r="CE139" s="82"/>
      <c r="CF139" s="82"/>
      <c r="CG139" s="82"/>
      <c r="CH139" s="31"/>
      <c r="CI139" s="31"/>
      <c r="CJ139"/>
    </row>
    <row r="140" spans="1:88" ht="14.25" x14ac:dyDescent="0.2">
      <c r="A140"/>
      <c r="B140" s="22"/>
      <c r="C140" s="22"/>
      <c r="D140" s="82"/>
      <c r="E140" s="39"/>
      <c r="H140"/>
      <c r="I140" s="29"/>
      <c r="J140" s="82"/>
      <c r="AB140"/>
      <c r="AE140" s="39"/>
      <c r="AF140" s="227"/>
      <c r="BR140"/>
      <c r="BT140"/>
      <c r="BX140" s="82"/>
      <c r="BY140" s="82"/>
      <c r="BZ140" s="82"/>
      <c r="CA140" s="82"/>
      <c r="CB140" s="82"/>
      <c r="CC140" s="82"/>
      <c r="CD140" s="82"/>
      <c r="CE140" s="82"/>
      <c r="CF140" s="82"/>
      <c r="CG140" s="82"/>
      <c r="CH140" s="31"/>
      <c r="CI140" s="31"/>
      <c r="CJ140"/>
    </row>
    <row r="141" spans="1:88" ht="14.25" x14ac:dyDescent="0.2">
      <c r="A141"/>
      <c r="B141" s="22"/>
      <c r="C141" s="22"/>
      <c r="D141" s="82"/>
      <c r="E141" s="39"/>
      <c r="H141"/>
      <c r="I141" s="29"/>
      <c r="J141" s="82"/>
      <c r="AB141"/>
      <c r="AE141" s="39"/>
      <c r="AF141" s="227"/>
      <c r="BR141"/>
      <c r="BT141"/>
      <c r="BX141" s="82"/>
      <c r="BY141" s="82"/>
      <c r="BZ141" s="82"/>
      <c r="CA141" s="82"/>
      <c r="CB141" s="82"/>
      <c r="CC141" s="82"/>
      <c r="CD141" s="82"/>
      <c r="CE141" s="82"/>
      <c r="CF141" s="82"/>
      <c r="CG141" s="82"/>
      <c r="CH141" s="31"/>
      <c r="CI141" s="31"/>
      <c r="CJ141"/>
    </row>
    <row r="142" spans="1:88" ht="14.25" x14ac:dyDescent="0.2">
      <c r="A142"/>
      <c r="B142" s="22"/>
      <c r="C142" s="22"/>
      <c r="D142" s="82"/>
      <c r="E142" s="39"/>
      <c r="H142"/>
      <c r="I142" s="29"/>
      <c r="J142" s="82"/>
      <c r="AB142"/>
      <c r="AE142" s="39"/>
      <c r="AF142" s="227"/>
      <c r="BR142"/>
      <c r="BT142"/>
      <c r="BX142" s="82"/>
      <c r="BY142" s="82"/>
      <c r="BZ142" s="82"/>
      <c r="CA142" s="82"/>
      <c r="CB142" s="82"/>
      <c r="CC142" s="82"/>
      <c r="CD142" s="82"/>
      <c r="CE142" s="82"/>
      <c r="CF142" s="82"/>
      <c r="CG142" s="82"/>
      <c r="CH142" s="31"/>
      <c r="CI142" s="31"/>
      <c r="CJ142"/>
    </row>
    <row r="143" spans="1:88" ht="14.25" x14ac:dyDescent="0.2">
      <c r="A143"/>
      <c r="B143" s="22"/>
      <c r="C143" s="22"/>
      <c r="D143" s="82"/>
      <c r="E143" s="39"/>
      <c r="H143"/>
      <c r="I143" s="29"/>
      <c r="J143" s="82"/>
      <c r="AB143"/>
      <c r="AE143" s="39"/>
      <c r="AF143" s="227"/>
      <c r="BR143"/>
      <c r="BT143"/>
      <c r="BX143" s="82"/>
      <c r="BY143" s="82"/>
      <c r="BZ143" s="82"/>
      <c r="CA143" s="82"/>
      <c r="CB143" s="82"/>
      <c r="CC143" s="82"/>
      <c r="CD143" s="82"/>
      <c r="CE143" s="82"/>
      <c r="CF143" s="82"/>
      <c r="CG143" s="82"/>
      <c r="CH143" s="31"/>
      <c r="CI143" s="31"/>
      <c r="CJ143"/>
    </row>
    <row r="144" spans="1:88" ht="14.25" x14ac:dyDescent="0.2">
      <c r="A144"/>
      <c r="B144" s="22"/>
      <c r="C144" s="22"/>
      <c r="D144" s="82"/>
      <c r="E144" s="39"/>
      <c r="H144"/>
      <c r="I144" s="29"/>
      <c r="J144" s="82"/>
      <c r="AB144"/>
      <c r="AE144" s="39"/>
      <c r="AF144" s="227"/>
      <c r="BR144"/>
      <c r="BT144"/>
      <c r="BX144" s="82"/>
      <c r="BY144" s="82"/>
      <c r="BZ144" s="82"/>
      <c r="CA144" s="82"/>
      <c r="CB144" s="82"/>
      <c r="CC144" s="82"/>
      <c r="CD144" s="82"/>
      <c r="CE144" s="82"/>
      <c r="CF144" s="82"/>
      <c r="CG144" s="82"/>
      <c r="CH144" s="31"/>
      <c r="CI144" s="31"/>
      <c r="CJ144"/>
    </row>
    <row r="145" spans="1:88" ht="14.25" x14ac:dyDescent="0.2">
      <c r="A145"/>
      <c r="B145" s="22"/>
      <c r="C145" s="22"/>
      <c r="D145" s="82"/>
      <c r="E145" s="39"/>
      <c r="H145"/>
      <c r="I145" s="29"/>
      <c r="J145" s="82"/>
      <c r="AB145"/>
      <c r="AE145" s="39"/>
      <c r="AF145" s="227"/>
      <c r="BR145"/>
      <c r="BT145"/>
      <c r="BX145" s="82"/>
      <c r="BY145" s="82"/>
      <c r="BZ145" s="82"/>
      <c r="CA145" s="82"/>
      <c r="CB145" s="82"/>
      <c r="CC145" s="82"/>
      <c r="CD145" s="82"/>
      <c r="CE145" s="82"/>
      <c r="CF145" s="82"/>
      <c r="CG145" s="82"/>
      <c r="CH145" s="31"/>
      <c r="CI145" s="31"/>
      <c r="CJ145"/>
    </row>
    <row r="146" spans="1:88" ht="14.25" x14ac:dyDescent="0.2">
      <c r="A146"/>
      <c r="B146" s="22"/>
      <c r="C146" s="22"/>
      <c r="D146" s="82"/>
      <c r="E146" s="39"/>
      <c r="H146"/>
      <c r="I146" s="29"/>
      <c r="J146" s="82"/>
      <c r="AB146"/>
      <c r="AE146" s="39"/>
      <c r="AF146" s="227"/>
      <c r="BR146"/>
      <c r="BT146"/>
      <c r="BX146" s="82"/>
      <c r="BY146" s="82"/>
      <c r="BZ146" s="82"/>
      <c r="CA146" s="82"/>
      <c r="CB146" s="82"/>
      <c r="CC146" s="82"/>
      <c r="CD146" s="82"/>
      <c r="CE146" s="82"/>
      <c r="CF146" s="82"/>
      <c r="CG146" s="82"/>
      <c r="CH146" s="31"/>
      <c r="CI146" s="31"/>
      <c r="CJ146"/>
    </row>
    <row r="147" spans="1:88" ht="14.25" x14ac:dyDescent="0.2">
      <c r="A147"/>
      <c r="B147" s="22"/>
      <c r="C147" s="22"/>
      <c r="D147" s="82"/>
      <c r="E147" s="39"/>
      <c r="H147"/>
      <c r="I147" s="29"/>
      <c r="J147" s="82"/>
      <c r="AB147"/>
      <c r="AE147" s="39"/>
      <c r="AF147" s="227"/>
      <c r="BR147"/>
      <c r="BT147"/>
      <c r="BX147" s="82"/>
      <c r="BY147" s="82"/>
      <c r="BZ147" s="82"/>
      <c r="CA147" s="82"/>
      <c r="CB147" s="82"/>
      <c r="CC147" s="82"/>
      <c r="CD147" s="82"/>
      <c r="CE147" s="82"/>
      <c r="CF147" s="82"/>
      <c r="CG147" s="82"/>
      <c r="CH147" s="31"/>
      <c r="CI147" s="31"/>
      <c r="CJ147"/>
    </row>
    <row r="148" spans="1:88" ht="14.25" x14ac:dyDescent="0.2">
      <c r="A148"/>
      <c r="B148" s="22"/>
      <c r="C148" s="22"/>
      <c r="D148" s="82"/>
      <c r="E148" s="39"/>
      <c r="H148"/>
      <c r="I148" s="29"/>
      <c r="J148" s="82"/>
      <c r="AB148"/>
      <c r="AE148" s="39"/>
      <c r="AF148" s="227"/>
      <c r="BR148"/>
      <c r="BT148"/>
      <c r="BX148" s="82"/>
      <c r="BY148" s="82"/>
      <c r="BZ148" s="82"/>
      <c r="CA148" s="82"/>
      <c r="CB148" s="82"/>
      <c r="CC148" s="82"/>
      <c r="CD148" s="82"/>
      <c r="CE148" s="82"/>
      <c r="CF148" s="82"/>
      <c r="CG148" s="82"/>
      <c r="CH148" s="31"/>
      <c r="CI148" s="31"/>
      <c r="CJ148"/>
    </row>
    <row r="149" spans="1:88" ht="14.25" x14ac:dyDescent="0.2">
      <c r="A149"/>
      <c r="B149" s="22"/>
      <c r="C149" s="22"/>
      <c r="D149" s="82"/>
      <c r="E149" s="39"/>
      <c r="H149"/>
      <c r="I149" s="29"/>
      <c r="J149" s="82"/>
      <c r="AB149"/>
      <c r="AE149" s="39"/>
      <c r="AF149" s="227"/>
      <c r="BR149"/>
      <c r="BT149"/>
      <c r="BX149" s="82"/>
      <c r="BY149" s="82"/>
      <c r="BZ149" s="82"/>
      <c r="CA149" s="82"/>
      <c r="CB149" s="82"/>
      <c r="CC149" s="82"/>
      <c r="CD149" s="82"/>
      <c r="CE149" s="82"/>
      <c r="CF149" s="82"/>
      <c r="CG149" s="82"/>
      <c r="CH149" s="31"/>
      <c r="CI149" s="31"/>
      <c r="CJ149"/>
    </row>
    <row r="150" spans="1:88" ht="14.25" x14ac:dyDescent="0.2">
      <c r="A150"/>
      <c r="B150" s="22"/>
      <c r="C150" s="22"/>
      <c r="D150" s="82"/>
      <c r="E150" s="39"/>
      <c r="H150"/>
      <c r="I150" s="29"/>
      <c r="J150" s="82"/>
      <c r="AB150"/>
      <c r="AE150" s="39"/>
      <c r="AF150" s="227"/>
      <c r="BR150"/>
      <c r="BT150"/>
      <c r="BX150" s="82"/>
      <c r="BY150" s="82"/>
      <c r="BZ150" s="82"/>
      <c r="CA150" s="82"/>
      <c r="CB150" s="82"/>
      <c r="CC150" s="82"/>
      <c r="CD150" s="82"/>
      <c r="CE150" s="82"/>
      <c r="CF150" s="82"/>
      <c r="CG150" s="82"/>
      <c r="CH150" s="31"/>
      <c r="CI150" s="31"/>
      <c r="CJ150"/>
    </row>
    <row r="151" spans="1:88" ht="14.25" x14ac:dyDescent="0.2">
      <c r="A151"/>
      <c r="B151" s="22"/>
      <c r="C151" s="22"/>
      <c r="D151" s="82"/>
      <c r="E151" s="39"/>
      <c r="H151"/>
      <c r="I151" s="29"/>
      <c r="J151" s="82"/>
      <c r="AB151"/>
      <c r="AE151" s="39"/>
      <c r="AF151" s="227"/>
      <c r="BR151"/>
      <c r="BT151"/>
      <c r="BX151" s="82"/>
      <c r="BY151" s="82"/>
      <c r="BZ151" s="82"/>
      <c r="CA151" s="82"/>
      <c r="CB151" s="82"/>
      <c r="CC151" s="82"/>
      <c r="CD151" s="82"/>
      <c r="CE151" s="82"/>
      <c r="CF151" s="82"/>
      <c r="CG151" s="82"/>
      <c r="CH151" s="31"/>
      <c r="CI151" s="31"/>
      <c r="CJ151"/>
    </row>
    <row r="152" spans="1:88" ht="14.25" x14ac:dyDescent="0.2">
      <c r="A152"/>
      <c r="B152" s="22"/>
      <c r="C152" s="22"/>
      <c r="D152" s="82"/>
      <c r="E152" s="39"/>
      <c r="H152"/>
      <c r="I152" s="29"/>
      <c r="J152" s="82"/>
      <c r="AB152"/>
      <c r="AE152" s="39"/>
      <c r="AF152" s="227"/>
      <c r="BR152"/>
      <c r="BT152"/>
      <c r="BX152" s="82"/>
      <c r="BY152" s="82"/>
      <c r="BZ152" s="82"/>
      <c r="CA152" s="82"/>
      <c r="CB152" s="82"/>
      <c r="CC152" s="82"/>
      <c r="CD152" s="82"/>
      <c r="CE152" s="82"/>
      <c r="CF152" s="82"/>
      <c r="CG152" s="82"/>
      <c r="CH152" s="31"/>
      <c r="CI152" s="31"/>
      <c r="CJ152"/>
    </row>
    <row r="153" spans="1:88" ht="14.25" x14ac:dyDescent="0.2">
      <c r="A153"/>
      <c r="B153" s="22"/>
      <c r="C153" s="22"/>
      <c r="D153" s="82"/>
      <c r="E153" s="39"/>
      <c r="H153"/>
      <c r="I153" s="29"/>
      <c r="J153" s="82"/>
      <c r="AB153"/>
      <c r="AE153" s="39"/>
      <c r="AF153" s="227"/>
      <c r="BR153"/>
      <c r="BT153"/>
      <c r="BX153" s="82"/>
      <c r="BY153" s="82"/>
      <c r="BZ153" s="82"/>
      <c r="CA153" s="82"/>
      <c r="CB153" s="82"/>
      <c r="CC153" s="82"/>
      <c r="CD153" s="82"/>
      <c r="CE153" s="82"/>
      <c r="CF153" s="82"/>
      <c r="CG153" s="82"/>
      <c r="CH153" s="31"/>
      <c r="CI153" s="31"/>
      <c r="CJ153"/>
    </row>
    <row r="154" spans="1:88" ht="14.25" x14ac:dyDescent="0.2">
      <c r="A154"/>
      <c r="B154" s="22"/>
      <c r="C154" s="22"/>
      <c r="D154" s="82"/>
      <c r="E154" s="39"/>
      <c r="H154"/>
      <c r="I154" s="29"/>
      <c r="J154" s="82"/>
      <c r="AB154"/>
      <c r="AE154" s="39"/>
      <c r="AF154" s="227"/>
      <c r="BR154"/>
      <c r="BT154"/>
      <c r="BX154" s="82"/>
      <c r="BY154" s="82"/>
      <c r="BZ154" s="82"/>
      <c r="CA154" s="82"/>
      <c r="CB154" s="82"/>
      <c r="CC154" s="82"/>
      <c r="CD154" s="82"/>
      <c r="CE154" s="82"/>
      <c r="CF154" s="82"/>
      <c r="CG154" s="82"/>
      <c r="CH154" s="31"/>
      <c r="CI154" s="31"/>
      <c r="CJ154"/>
    </row>
    <row r="155" spans="1:88" ht="14.25" x14ac:dyDescent="0.2">
      <c r="A155"/>
      <c r="B155" s="22"/>
      <c r="C155" s="22"/>
      <c r="D155" s="82"/>
      <c r="E155" s="39"/>
      <c r="H155"/>
      <c r="I155" s="29"/>
      <c r="J155" s="82"/>
      <c r="AB155"/>
      <c r="AE155" s="39"/>
      <c r="AF155" s="227"/>
      <c r="BR155"/>
      <c r="BT155"/>
      <c r="BX155" s="82"/>
      <c r="BY155" s="82"/>
      <c r="BZ155" s="82"/>
      <c r="CA155" s="82"/>
      <c r="CB155" s="82"/>
      <c r="CC155" s="82"/>
      <c r="CD155" s="82"/>
      <c r="CE155" s="82"/>
      <c r="CF155" s="82"/>
      <c r="CG155" s="82"/>
      <c r="CH155" s="31"/>
      <c r="CI155" s="31"/>
      <c r="CJ155"/>
    </row>
    <row r="156" spans="1:88" ht="14.25" x14ac:dyDescent="0.2">
      <c r="A156"/>
      <c r="B156" s="22"/>
      <c r="C156" s="22"/>
      <c r="D156" s="82"/>
      <c r="E156" s="39"/>
      <c r="H156"/>
      <c r="I156" s="29"/>
      <c r="J156" s="82"/>
      <c r="AB156"/>
      <c r="AE156" s="39"/>
      <c r="AF156" s="227"/>
      <c r="BR156"/>
      <c r="BT156"/>
      <c r="BX156" s="82"/>
      <c r="BY156" s="82"/>
      <c r="BZ156" s="82"/>
      <c r="CA156" s="82"/>
      <c r="CB156" s="82"/>
      <c r="CC156" s="82"/>
      <c r="CD156" s="82"/>
      <c r="CE156" s="82"/>
      <c r="CF156" s="82"/>
      <c r="CG156" s="82"/>
      <c r="CH156" s="31"/>
      <c r="CI156" s="31"/>
      <c r="CJ156"/>
    </row>
    <row r="157" spans="1:88" ht="14.25" x14ac:dyDescent="0.2">
      <c r="A157"/>
      <c r="B157" s="22"/>
      <c r="C157" s="22"/>
      <c r="D157" s="82"/>
      <c r="E157" s="39"/>
      <c r="H157"/>
      <c r="I157" s="29"/>
      <c r="J157" s="82"/>
      <c r="AB157"/>
      <c r="AE157" s="39"/>
      <c r="AF157" s="227"/>
      <c r="BR157"/>
      <c r="BT157"/>
      <c r="BX157" s="82"/>
      <c r="BY157" s="82"/>
      <c r="BZ157" s="82"/>
      <c r="CA157" s="82"/>
      <c r="CB157" s="82"/>
      <c r="CC157" s="82"/>
      <c r="CD157" s="82"/>
      <c r="CE157" s="82"/>
      <c r="CF157" s="82"/>
      <c r="CG157" s="82"/>
      <c r="CH157" s="31"/>
      <c r="CI157" s="31"/>
      <c r="CJ157"/>
    </row>
    <row r="158" spans="1:88" ht="14.25" x14ac:dyDescent="0.2">
      <c r="A158"/>
      <c r="B158" s="22"/>
      <c r="C158" s="22"/>
      <c r="D158" s="82"/>
      <c r="E158" s="39"/>
      <c r="H158"/>
      <c r="I158" s="29"/>
      <c r="J158" s="82"/>
      <c r="AB158"/>
      <c r="AE158" s="39"/>
      <c r="AF158" s="227"/>
      <c r="BR158"/>
      <c r="BT158"/>
      <c r="BX158" s="82"/>
      <c r="BY158" s="82"/>
      <c r="BZ158" s="82"/>
      <c r="CA158" s="82"/>
      <c r="CB158" s="82"/>
      <c r="CC158" s="82"/>
      <c r="CD158" s="82"/>
      <c r="CE158" s="82"/>
      <c r="CF158" s="82"/>
      <c r="CG158" s="82"/>
      <c r="CH158" s="31"/>
      <c r="CI158" s="31"/>
      <c r="CJ158"/>
    </row>
    <row r="159" spans="1:88" ht="14.25" x14ac:dyDescent="0.2">
      <c r="A159"/>
      <c r="B159" s="22"/>
      <c r="C159" s="22"/>
      <c r="D159" s="82"/>
      <c r="E159" s="39"/>
      <c r="H159"/>
      <c r="I159" s="29"/>
      <c r="J159" s="82"/>
      <c r="AB159"/>
      <c r="AE159" s="39"/>
      <c r="AF159" s="227"/>
      <c r="BR159"/>
      <c r="BT159"/>
      <c r="BX159" s="82"/>
      <c r="BY159" s="82"/>
      <c r="BZ159" s="82"/>
      <c r="CA159" s="82"/>
      <c r="CB159" s="82"/>
      <c r="CC159" s="82"/>
      <c r="CD159" s="82"/>
      <c r="CE159" s="82"/>
      <c r="CF159" s="82"/>
      <c r="CG159" s="82"/>
      <c r="CH159" s="31"/>
      <c r="CI159" s="31"/>
      <c r="CJ159"/>
    </row>
    <row r="160" spans="1:88" ht="14.25" x14ac:dyDescent="0.2">
      <c r="A160"/>
      <c r="B160" s="22"/>
      <c r="C160" s="22"/>
      <c r="D160" s="82"/>
      <c r="E160" s="39"/>
      <c r="H160"/>
      <c r="I160" s="29"/>
      <c r="J160" s="82"/>
      <c r="AB160"/>
      <c r="AE160" s="39"/>
      <c r="AF160" s="227"/>
      <c r="BR160"/>
      <c r="BT160"/>
      <c r="BX160" s="82"/>
      <c r="BY160" s="82"/>
      <c r="BZ160" s="82"/>
      <c r="CA160" s="82"/>
      <c r="CB160" s="82"/>
      <c r="CC160" s="82"/>
      <c r="CD160" s="82"/>
      <c r="CE160" s="82"/>
      <c r="CF160" s="82"/>
      <c r="CG160" s="82"/>
      <c r="CH160" s="31"/>
      <c r="CI160" s="31"/>
      <c r="CJ160"/>
    </row>
    <row r="161" spans="1:88" ht="14.25" x14ac:dyDescent="0.2">
      <c r="A161"/>
      <c r="B161" s="22"/>
      <c r="C161" s="22"/>
      <c r="D161" s="82"/>
      <c r="E161" s="39"/>
      <c r="H161"/>
      <c r="I161" s="29"/>
      <c r="J161" s="82"/>
      <c r="AB161"/>
      <c r="AE161" s="39"/>
      <c r="AF161" s="227"/>
      <c r="BR161"/>
      <c r="BT161"/>
      <c r="BX161" s="82"/>
      <c r="BY161" s="82"/>
      <c r="BZ161" s="82"/>
      <c r="CA161" s="82"/>
      <c r="CB161" s="82"/>
      <c r="CC161" s="82"/>
      <c r="CD161" s="82"/>
      <c r="CE161" s="82"/>
      <c r="CF161" s="82"/>
      <c r="CG161" s="82"/>
      <c r="CH161" s="31"/>
      <c r="CI161" s="31"/>
      <c r="CJ161"/>
    </row>
    <row r="162" spans="1:88" ht="14.25" x14ac:dyDescent="0.2">
      <c r="A162"/>
      <c r="B162" s="22"/>
      <c r="C162" s="22"/>
      <c r="D162" s="82"/>
      <c r="E162" s="39"/>
      <c r="H162"/>
      <c r="I162" s="29"/>
      <c r="J162" s="82"/>
      <c r="AB162"/>
      <c r="AE162" s="39"/>
      <c r="AF162" s="227"/>
      <c r="BR162"/>
      <c r="BT162"/>
      <c r="BX162" s="82"/>
      <c r="BY162" s="82"/>
      <c r="BZ162" s="82"/>
      <c r="CA162" s="82"/>
      <c r="CB162" s="82"/>
      <c r="CC162" s="82"/>
      <c r="CD162" s="82"/>
      <c r="CE162" s="82"/>
      <c r="CF162" s="82"/>
      <c r="CG162" s="82"/>
      <c r="CH162" s="31"/>
      <c r="CI162" s="31"/>
      <c r="CJ162"/>
    </row>
    <row r="163" spans="1:88" ht="14.25" x14ac:dyDescent="0.2">
      <c r="A163"/>
      <c r="B163" s="22"/>
      <c r="C163" s="22"/>
      <c r="D163" s="82"/>
      <c r="E163" s="39"/>
      <c r="H163"/>
      <c r="I163" s="29"/>
      <c r="J163" s="82"/>
      <c r="AB163"/>
      <c r="AE163" s="39"/>
      <c r="AF163" s="227"/>
      <c r="BR163"/>
      <c r="BT163"/>
      <c r="BX163" s="82"/>
      <c r="BY163" s="82"/>
      <c r="BZ163" s="82"/>
      <c r="CA163" s="82"/>
      <c r="CB163" s="82"/>
      <c r="CC163" s="82"/>
      <c r="CD163" s="82"/>
      <c r="CE163" s="82"/>
      <c r="CF163" s="82"/>
      <c r="CG163" s="82"/>
      <c r="CH163" s="31"/>
      <c r="CI163" s="31"/>
      <c r="CJ163"/>
    </row>
    <row r="164" spans="1:88" ht="14.25" x14ac:dyDescent="0.2">
      <c r="A164"/>
      <c r="B164" s="22"/>
      <c r="C164" s="22"/>
      <c r="D164" s="82"/>
      <c r="E164" s="39"/>
      <c r="H164"/>
      <c r="I164" s="29"/>
      <c r="J164" s="82"/>
      <c r="AB164"/>
      <c r="AE164" s="39"/>
      <c r="AF164" s="227"/>
      <c r="BR164"/>
      <c r="BT164"/>
      <c r="BX164" s="82"/>
      <c r="BY164" s="82"/>
      <c r="BZ164" s="82"/>
      <c r="CA164" s="82"/>
      <c r="CB164" s="82"/>
      <c r="CC164" s="82"/>
      <c r="CD164" s="82"/>
      <c r="CE164" s="82"/>
      <c r="CF164" s="82"/>
      <c r="CG164" s="82"/>
      <c r="CH164" s="31"/>
      <c r="CI164" s="31"/>
      <c r="CJ164"/>
    </row>
    <row r="165" spans="1:88" ht="14.25" x14ac:dyDescent="0.2">
      <c r="A165"/>
      <c r="B165" s="22"/>
      <c r="C165" s="22"/>
      <c r="D165" s="82"/>
      <c r="E165" s="39"/>
      <c r="H165"/>
      <c r="I165" s="29"/>
      <c r="J165" s="82"/>
      <c r="AB165"/>
      <c r="AE165" s="39"/>
      <c r="AF165" s="227"/>
      <c r="BR165"/>
      <c r="BT165"/>
      <c r="BX165" s="82"/>
      <c r="BY165" s="82"/>
      <c r="BZ165" s="82"/>
      <c r="CA165" s="82"/>
      <c r="CB165" s="82"/>
      <c r="CC165" s="82"/>
      <c r="CD165" s="82"/>
      <c r="CE165" s="82"/>
      <c r="CF165" s="82"/>
      <c r="CG165" s="82"/>
      <c r="CH165" s="31"/>
      <c r="CI165" s="31"/>
      <c r="CJ165"/>
    </row>
    <row r="166" spans="1:88" ht="14.25" x14ac:dyDescent="0.2">
      <c r="A166"/>
      <c r="B166" s="22"/>
      <c r="C166" s="22"/>
      <c r="D166" s="82"/>
      <c r="E166" s="39"/>
      <c r="H166"/>
      <c r="I166" s="29"/>
      <c r="J166" s="82"/>
      <c r="AB166"/>
      <c r="AE166" s="39"/>
      <c r="AF166" s="227"/>
      <c r="BR166"/>
      <c r="BT166"/>
      <c r="BX166" s="82"/>
      <c r="BY166" s="82"/>
      <c r="BZ166" s="82"/>
      <c r="CA166" s="82"/>
      <c r="CB166" s="82"/>
      <c r="CC166" s="82"/>
      <c r="CD166" s="82"/>
      <c r="CE166" s="82"/>
      <c r="CF166" s="82"/>
      <c r="CG166" s="82"/>
      <c r="CH166" s="31"/>
      <c r="CI166" s="31"/>
      <c r="CJ166"/>
    </row>
    <row r="167" spans="1:88" ht="14.25" x14ac:dyDescent="0.2">
      <c r="A167"/>
      <c r="B167" s="22"/>
      <c r="C167" s="22"/>
      <c r="D167" s="82"/>
      <c r="E167" s="39"/>
      <c r="H167"/>
      <c r="I167" s="29"/>
      <c r="J167" s="82"/>
      <c r="AB167"/>
      <c r="AE167" s="39"/>
      <c r="AF167" s="227"/>
      <c r="BR167"/>
      <c r="BT167"/>
      <c r="BX167" s="82"/>
      <c r="BY167" s="82"/>
      <c r="BZ167" s="82"/>
      <c r="CA167" s="82"/>
      <c r="CB167" s="82"/>
      <c r="CC167" s="82"/>
      <c r="CD167" s="82"/>
      <c r="CE167" s="82"/>
      <c r="CF167" s="82"/>
      <c r="CG167" s="82"/>
      <c r="CH167" s="31"/>
      <c r="CI167" s="31"/>
      <c r="CJ167"/>
    </row>
    <row r="168" spans="1:88" ht="14.25" x14ac:dyDescent="0.2">
      <c r="A168"/>
      <c r="B168" s="22"/>
      <c r="C168" s="22"/>
      <c r="D168" s="82"/>
      <c r="E168" s="39"/>
      <c r="H168"/>
      <c r="I168" s="29"/>
      <c r="J168" s="82"/>
      <c r="AB168"/>
      <c r="AE168" s="39"/>
      <c r="AF168" s="227"/>
      <c r="BR168"/>
      <c r="BT168"/>
      <c r="BX168" s="82"/>
      <c r="BY168" s="82"/>
      <c r="BZ168" s="82"/>
      <c r="CA168" s="82"/>
      <c r="CB168" s="82"/>
      <c r="CC168" s="82"/>
      <c r="CD168" s="82"/>
      <c r="CE168" s="82"/>
      <c r="CF168" s="82"/>
      <c r="CG168" s="82"/>
      <c r="CH168" s="31"/>
      <c r="CI168" s="31"/>
      <c r="CJ168"/>
    </row>
    <row r="169" spans="1:88" ht="14.25" x14ac:dyDescent="0.2">
      <c r="A169"/>
      <c r="B169" s="22"/>
      <c r="C169" s="22"/>
      <c r="D169" s="82"/>
      <c r="E169" s="39"/>
      <c r="H169"/>
      <c r="I169" s="29"/>
      <c r="J169" s="82"/>
      <c r="AB169"/>
      <c r="AE169" s="39"/>
      <c r="AF169" s="227"/>
      <c r="BR169"/>
      <c r="BT169"/>
      <c r="BX169" s="82"/>
      <c r="BY169" s="82"/>
      <c r="BZ169" s="82"/>
      <c r="CA169" s="82"/>
      <c r="CB169" s="82"/>
      <c r="CC169" s="82"/>
      <c r="CD169" s="82"/>
      <c r="CE169" s="82"/>
      <c r="CF169" s="82"/>
      <c r="CG169" s="82"/>
      <c r="CH169" s="31"/>
      <c r="CI169" s="31"/>
      <c r="CJ169"/>
    </row>
    <row r="170" spans="1:88" ht="14.25" x14ac:dyDescent="0.2">
      <c r="A170"/>
      <c r="B170" s="22"/>
      <c r="C170" s="22"/>
      <c r="D170" s="82"/>
      <c r="E170" s="39"/>
      <c r="H170"/>
      <c r="I170" s="29"/>
      <c r="J170" s="82"/>
      <c r="AB170"/>
      <c r="AE170" s="39"/>
      <c r="AF170" s="227"/>
      <c r="BR170"/>
      <c r="BT170"/>
      <c r="BX170" s="82"/>
      <c r="BY170" s="82"/>
      <c r="BZ170" s="82"/>
      <c r="CA170" s="82"/>
      <c r="CB170" s="82"/>
      <c r="CC170" s="82"/>
      <c r="CD170" s="82"/>
      <c r="CE170" s="82"/>
      <c r="CF170" s="82"/>
      <c r="CG170" s="82"/>
      <c r="CH170" s="31"/>
      <c r="CI170" s="31"/>
      <c r="CJ170"/>
    </row>
    <row r="171" spans="1:88" ht="14.25" x14ac:dyDescent="0.2">
      <c r="A171"/>
      <c r="B171" s="22"/>
      <c r="C171" s="22"/>
      <c r="D171" s="82"/>
      <c r="E171" s="39"/>
      <c r="H171"/>
      <c r="I171" s="29"/>
      <c r="J171" s="82"/>
      <c r="AB171"/>
      <c r="AE171" s="39"/>
      <c r="AF171" s="227"/>
      <c r="BR171"/>
      <c r="BT171"/>
      <c r="BX171" s="82"/>
      <c r="BY171" s="82"/>
      <c r="BZ171" s="82"/>
      <c r="CA171" s="82"/>
      <c r="CB171" s="82"/>
      <c r="CC171" s="82"/>
      <c r="CD171" s="82"/>
      <c r="CE171" s="82"/>
      <c r="CF171" s="82"/>
      <c r="CG171" s="82"/>
      <c r="CH171" s="31"/>
      <c r="CI171" s="31"/>
      <c r="CJ171"/>
    </row>
    <row r="172" spans="1:88" ht="14.25" x14ac:dyDescent="0.2">
      <c r="A172"/>
      <c r="B172" s="22"/>
      <c r="C172" s="22"/>
      <c r="D172" s="82"/>
      <c r="E172" s="39"/>
      <c r="H172"/>
      <c r="I172" s="29"/>
      <c r="J172" s="82"/>
      <c r="AB172"/>
      <c r="AE172" s="39"/>
      <c r="AF172" s="227"/>
      <c r="BR172"/>
      <c r="BT172"/>
      <c r="BX172" s="82"/>
      <c r="BY172" s="82"/>
      <c r="BZ172" s="82"/>
      <c r="CA172" s="82"/>
      <c r="CB172" s="82"/>
      <c r="CC172" s="82"/>
      <c r="CD172" s="82"/>
      <c r="CE172" s="82"/>
      <c r="CF172" s="82"/>
      <c r="CG172" s="82"/>
      <c r="CH172" s="31"/>
      <c r="CI172" s="31"/>
      <c r="CJ172"/>
    </row>
    <row r="173" spans="1:88" ht="14.25" x14ac:dyDescent="0.2">
      <c r="A173"/>
      <c r="B173" s="22"/>
      <c r="C173" s="22"/>
      <c r="D173" s="82"/>
      <c r="E173" s="39"/>
      <c r="H173"/>
      <c r="I173" s="29"/>
      <c r="J173" s="82"/>
      <c r="AB173"/>
      <c r="AE173" s="39"/>
      <c r="AF173" s="227"/>
      <c r="BR173"/>
      <c r="BT173"/>
      <c r="BX173" s="82"/>
      <c r="BY173" s="82"/>
      <c r="BZ173" s="82"/>
      <c r="CA173" s="82"/>
      <c r="CB173" s="82"/>
      <c r="CC173" s="82"/>
      <c r="CD173" s="82"/>
      <c r="CE173" s="82"/>
      <c r="CF173" s="82"/>
      <c r="CG173" s="82"/>
      <c r="CH173" s="31"/>
      <c r="CI173" s="31"/>
      <c r="CJ173"/>
    </row>
    <row r="174" spans="1:88" ht="14.25" x14ac:dyDescent="0.2">
      <c r="A174"/>
      <c r="B174" s="22"/>
      <c r="C174" s="22"/>
      <c r="D174" s="82"/>
      <c r="E174" s="39"/>
      <c r="H174"/>
      <c r="I174" s="29"/>
      <c r="J174" s="82"/>
      <c r="AB174"/>
      <c r="AE174" s="39"/>
      <c r="AF174" s="227"/>
      <c r="BR174"/>
      <c r="BT174"/>
      <c r="BX174" s="82"/>
      <c r="BY174" s="82"/>
      <c r="BZ174" s="82"/>
      <c r="CA174" s="82"/>
      <c r="CB174" s="82"/>
      <c r="CC174" s="82"/>
      <c r="CD174" s="82"/>
      <c r="CE174" s="82"/>
      <c r="CF174" s="82"/>
      <c r="CG174" s="82"/>
      <c r="CH174" s="31"/>
      <c r="CI174" s="31"/>
      <c r="CJ174"/>
    </row>
    <row r="175" spans="1:88" ht="14.25" x14ac:dyDescent="0.2">
      <c r="A175"/>
      <c r="B175" s="22"/>
      <c r="C175" s="22"/>
      <c r="D175" s="82"/>
      <c r="E175" s="39"/>
      <c r="H175"/>
      <c r="I175" s="29"/>
      <c r="J175" s="82"/>
      <c r="AB175"/>
      <c r="AE175" s="39"/>
      <c r="AF175" s="227"/>
      <c r="BR175"/>
      <c r="BT175"/>
      <c r="BX175" s="82"/>
      <c r="BY175" s="82"/>
      <c r="BZ175" s="82"/>
      <c r="CA175" s="82"/>
      <c r="CB175" s="82"/>
      <c r="CC175" s="82"/>
      <c r="CD175" s="82"/>
      <c r="CE175" s="82"/>
      <c r="CF175" s="82"/>
      <c r="CG175" s="82"/>
      <c r="CH175" s="31"/>
      <c r="CI175" s="31"/>
      <c r="CJ175"/>
    </row>
    <row r="176" spans="1:88" ht="14.25" x14ac:dyDescent="0.2">
      <c r="A176"/>
      <c r="B176" s="22"/>
      <c r="C176" s="22"/>
      <c r="D176" s="82"/>
      <c r="E176" s="39"/>
      <c r="H176"/>
      <c r="I176" s="29"/>
      <c r="J176" s="82"/>
      <c r="AB176"/>
      <c r="AE176" s="39"/>
      <c r="AF176" s="227"/>
      <c r="BR176"/>
      <c r="BT176"/>
      <c r="BX176" s="82"/>
      <c r="BY176" s="82"/>
      <c r="BZ176" s="82"/>
      <c r="CA176" s="82"/>
      <c r="CB176" s="82"/>
      <c r="CC176" s="82"/>
      <c r="CD176" s="82"/>
      <c r="CE176" s="82"/>
      <c r="CF176" s="82"/>
      <c r="CG176" s="82"/>
      <c r="CH176" s="31"/>
      <c r="CI176" s="31"/>
      <c r="CJ176"/>
    </row>
    <row r="177" spans="1:88" ht="14.25" x14ac:dyDescent="0.2">
      <c r="A177"/>
      <c r="B177" s="22"/>
      <c r="C177" s="22"/>
      <c r="D177" s="82"/>
      <c r="E177" s="39"/>
      <c r="H177"/>
      <c r="I177" s="29"/>
      <c r="J177" s="82"/>
      <c r="AB177"/>
      <c r="AE177" s="39"/>
      <c r="AF177" s="227"/>
      <c r="BR177"/>
      <c r="BT177"/>
      <c r="BX177" s="82"/>
      <c r="BY177" s="82"/>
      <c r="BZ177" s="82"/>
      <c r="CA177" s="82"/>
      <c r="CB177" s="82"/>
      <c r="CC177" s="82"/>
      <c r="CD177" s="82"/>
      <c r="CE177" s="82"/>
      <c r="CF177" s="82"/>
      <c r="CG177" s="82"/>
      <c r="CH177" s="31"/>
      <c r="CI177" s="31"/>
      <c r="CJ177"/>
    </row>
    <row r="178" spans="1:88" ht="14.25" x14ac:dyDescent="0.2">
      <c r="A178"/>
      <c r="B178" s="22"/>
      <c r="C178" s="22"/>
      <c r="D178" s="82"/>
      <c r="E178" s="39"/>
      <c r="H178"/>
      <c r="I178" s="29"/>
      <c r="J178" s="82"/>
      <c r="AB178"/>
      <c r="AE178" s="39"/>
      <c r="AF178" s="227"/>
      <c r="BR178"/>
      <c r="BT178"/>
      <c r="BX178" s="82"/>
      <c r="BY178" s="82"/>
      <c r="BZ178" s="82"/>
      <c r="CA178" s="82"/>
      <c r="CB178" s="82"/>
      <c r="CC178" s="82"/>
      <c r="CD178" s="82"/>
      <c r="CE178" s="82"/>
      <c r="CF178" s="82"/>
      <c r="CG178" s="82"/>
      <c r="CH178" s="31"/>
      <c r="CI178" s="31"/>
      <c r="CJ178"/>
    </row>
    <row r="179" spans="1:88" ht="14.25" x14ac:dyDescent="0.2">
      <c r="A179"/>
      <c r="B179" s="22"/>
      <c r="C179" s="22"/>
      <c r="D179" s="82"/>
      <c r="E179" s="39"/>
      <c r="H179"/>
      <c r="I179" s="29"/>
      <c r="J179" s="82"/>
      <c r="AB179"/>
      <c r="AE179" s="39"/>
      <c r="AF179" s="227"/>
      <c r="BR179"/>
      <c r="BT179"/>
      <c r="BX179" s="82"/>
      <c r="BY179" s="82"/>
      <c r="BZ179" s="82"/>
      <c r="CA179" s="82"/>
      <c r="CB179" s="82"/>
      <c r="CC179" s="82"/>
      <c r="CD179" s="82"/>
      <c r="CE179" s="82"/>
      <c r="CF179" s="82"/>
      <c r="CG179" s="82"/>
      <c r="CH179" s="31"/>
      <c r="CI179" s="31"/>
      <c r="CJ179"/>
    </row>
    <row r="180" spans="1:88" ht="14.25" x14ac:dyDescent="0.2">
      <c r="A180"/>
      <c r="B180" s="22"/>
      <c r="C180" s="22"/>
      <c r="D180" s="82"/>
      <c r="E180" s="39"/>
      <c r="H180"/>
      <c r="I180" s="29"/>
      <c r="J180" s="82"/>
      <c r="AB180"/>
      <c r="AE180" s="39"/>
      <c r="AF180" s="227"/>
      <c r="BR180"/>
      <c r="BT180"/>
      <c r="BX180" s="82"/>
      <c r="BY180" s="82"/>
      <c r="BZ180" s="82"/>
      <c r="CA180" s="82"/>
      <c r="CB180" s="82"/>
      <c r="CC180" s="82"/>
      <c r="CD180" s="82"/>
      <c r="CE180" s="82"/>
      <c r="CF180" s="82"/>
      <c r="CG180" s="82"/>
      <c r="CH180" s="31"/>
      <c r="CI180" s="31"/>
      <c r="CJ180"/>
    </row>
    <row r="181" spans="1:88" ht="14.25" x14ac:dyDescent="0.2">
      <c r="A181"/>
      <c r="B181" s="22"/>
      <c r="C181" s="22"/>
      <c r="D181" s="82"/>
      <c r="E181" s="39"/>
      <c r="H181"/>
      <c r="I181" s="29"/>
      <c r="J181" s="82"/>
      <c r="AB181"/>
      <c r="AE181" s="39"/>
      <c r="AF181" s="227"/>
      <c r="BR181"/>
      <c r="BT181"/>
      <c r="BX181" s="82"/>
      <c r="BY181" s="82"/>
      <c r="BZ181" s="82"/>
      <c r="CA181" s="82"/>
      <c r="CB181" s="82"/>
      <c r="CC181" s="82"/>
      <c r="CD181" s="82"/>
      <c r="CE181" s="82"/>
      <c r="CF181" s="82"/>
      <c r="CG181" s="82"/>
      <c r="CH181" s="31"/>
      <c r="CI181" s="31"/>
      <c r="CJ181"/>
    </row>
    <row r="182" spans="1:88" ht="14.25" x14ac:dyDescent="0.2">
      <c r="A182"/>
      <c r="B182" s="22"/>
      <c r="C182" s="22"/>
      <c r="D182" s="82"/>
      <c r="E182" s="39"/>
      <c r="H182"/>
      <c r="I182" s="29"/>
      <c r="J182" s="82"/>
      <c r="AB182"/>
      <c r="AE182" s="39"/>
      <c r="AF182" s="227"/>
      <c r="BR182"/>
      <c r="BT182"/>
      <c r="BX182" s="82"/>
      <c r="BY182" s="82"/>
      <c r="BZ182" s="82"/>
      <c r="CA182" s="82"/>
      <c r="CB182" s="82"/>
      <c r="CC182" s="82"/>
      <c r="CD182" s="82"/>
      <c r="CE182" s="82"/>
      <c r="CF182" s="82"/>
      <c r="CG182" s="82"/>
      <c r="CH182" s="31"/>
      <c r="CI182" s="31"/>
      <c r="CJ182"/>
    </row>
    <row r="183" spans="1:88" ht="14.25" x14ac:dyDescent="0.2">
      <c r="A183"/>
      <c r="B183" s="22"/>
      <c r="C183" s="22"/>
      <c r="D183" s="82"/>
      <c r="E183" s="39"/>
      <c r="H183"/>
      <c r="I183" s="29"/>
      <c r="J183" s="82"/>
      <c r="AB183"/>
      <c r="AE183" s="39"/>
      <c r="AF183" s="227"/>
      <c r="BR183"/>
      <c r="BT183"/>
      <c r="BX183" s="82"/>
      <c r="BY183" s="82"/>
      <c r="BZ183" s="82"/>
      <c r="CA183" s="82"/>
      <c r="CB183" s="82"/>
      <c r="CC183" s="82"/>
      <c r="CD183" s="82"/>
      <c r="CE183" s="82"/>
      <c r="CF183" s="82"/>
      <c r="CG183" s="82"/>
      <c r="CH183" s="31"/>
      <c r="CI183" s="31"/>
      <c r="CJ183"/>
    </row>
    <row r="184" spans="1:88" ht="14.25" x14ac:dyDescent="0.2">
      <c r="A184"/>
      <c r="B184" s="22"/>
      <c r="C184" s="22"/>
      <c r="D184" s="82"/>
      <c r="E184" s="39"/>
      <c r="H184"/>
      <c r="I184" s="29"/>
      <c r="J184" s="82"/>
      <c r="AB184"/>
      <c r="AE184" s="39"/>
      <c r="AF184" s="227"/>
      <c r="BR184"/>
      <c r="BT184"/>
      <c r="BX184" s="82"/>
      <c r="BY184" s="82"/>
      <c r="BZ184" s="82"/>
      <c r="CA184" s="82"/>
      <c r="CB184" s="82"/>
      <c r="CC184" s="82"/>
      <c r="CD184" s="82"/>
      <c r="CE184" s="82"/>
      <c r="CF184" s="82"/>
      <c r="CG184" s="82"/>
      <c r="CH184" s="31"/>
      <c r="CI184" s="31"/>
      <c r="CJ184"/>
    </row>
    <row r="185" spans="1:88" ht="14.25" x14ac:dyDescent="0.2">
      <c r="A185"/>
      <c r="B185" s="22"/>
      <c r="C185" s="22"/>
      <c r="D185" s="82"/>
      <c r="E185" s="39"/>
      <c r="H185"/>
      <c r="I185" s="29"/>
      <c r="J185" s="82"/>
      <c r="AB185"/>
      <c r="AE185" s="39"/>
      <c r="AF185" s="227"/>
      <c r="BR185"/>
      <c r="BT185"/>
      <c r="BX185" s="82"/>
      <c r="BY185" s="82"/>
      <c r="BZ185" s="82"/>
      <c r="CA185" s="82"/>
      <c r="CB185" s="82"/>
      <c r="CC185" s="82"/>
      <c r="CD185" s="82"/>
      <c r="CE185" s="82"/>
      <c r="CF185" s="82"/>
      <c r="CG185" s="82"/>
      <c r="CH185" s="31"/>
      <c r="CI185" s="31"/>
      <c r="CJ185"/>
    </row>
    <row r="186" spans="1:88" ht="14.25" x14ac:dyDescent="0.2">
      <c r="A186"/>
      <c r="B186" s="22"/>
      <c r="C186" s="22"/>
      <c r="D186" s="82"/>
      <c r="E186" s="39"/>
      <c r="H186"/>
      <c r="I186" s="29"/>
      <c r="J186" s="82"/>
      <c r="AB186"/>
      <c r="AE186" s="39"/>
      <c r="AF186" s="227"/>
      <c r="BR186"/>
      <c r="BT186"/>
      <c r="BX186" s="82"/>
      <c r="BY186" s="82"/>
      <c r="BZ186" s="82"/>
      <c r="CA186" s="82"/>
      <c r="CB186" s="82"/>
      <c r="CC186" s="82"/>
      <c r="CD186" s="82"/>
      <c r="CE186" s="82"/>
      <c r="CF186" s="82"/>
      <c r="CG186" s="82"/>
      <c r="CH186" s="31"/>
      <c r="CI186" s="31"/>
      <c r="CJ186"/>
    </row>
    <row r="187" spans="1:88" ht="14.25" x14ac:dyDescent="0.2">
      <c r="A187"/>
      <c r="B187" s="22"/>
      <c r="C187" s="22"/>
      <c r="D187" s="82"/>
      <c r="E187" s="39"/>
      <c r="H187"/>
      <c r="I187" s="29"/>
      <c r="J187" s="82"/>
      <c r="AB187"/>
      <c r="AE187" s="39"/>
      <c r="AF187" s="227"/>
      <c r="BR187"/>
      <c r="BT187"/>
      <c r="BX187" s="82"/>
      <c r="BY187" s="82"/>
      <c r="BZ187" s="82"/>
      <c r="CA187" s="82"/>
      <c r="CB187" s="82"/>
      <c r="CC187" s="82"/>
      <c r="CD187" s="82"/>
      <c r="CE187" s="82"/>
      <c r="CF187" s="82"/>
      <c r="CG187" s="82"/>
      <c r="CH187" s="31"/>
      <c r="CI187" s="31"/>
      <c r="CJ187"/>
    </row>
    <row r="188" spans="1:88" ht="14.25" x14ac:dyDescent="0.2">
      <c r="A188"/>
      <c r="B188" s="22"/>
      <c r="C188" s="22"/>
      <c r="D188" s="82"/>
      <c r="E188" s="39"/>
      <c r="H188"/>
      <c r="I188" s="29"/>
      <c r="J188" s="82"/>
      <c r="AB188"/>
      <c r="AE188" s="39"/>
      <c r="AF188" s="227"/>
      <c r="BR188"/>
      <c r="BT188"/>
      <c r="BX188" s="82"/>
      <c r="BY188" s="82"/>
      <c r="BZ188" s="82"/>
      <c r="CA188" s="82"/>
      <c r="CB188" s="82"/>
      <c r="CC188" s="82"/>
      <c r="CD188" s="82"/>
      <c r="CE188" s="82"/>
      <c r="CF188" s="82"/>
      <c r="CG188" s="82"/>
      <c r="CH188" s="31"/>
      <c r="CI188" s="31"/>
      <c r="CJ188"/>
    </row>
    <row r="189" spans="1:88" ht="14.25" x14ac:dyDescent="0.2">
      <c r="A189"/>
      <c r="B189" s="22"/>
      <c r="C189" s="22"/>
      <c r="D189" s="82"/>
      <c r="E189" s="39"/>
      <c r="H189"/>
      <c r="I189" s="29"/>
      <c r="J189" s="82"/>
      <c r="AB189"/>
      <c r="AE189" s="39"/>
      <c r="AF189" s="227"/>
      <c r="BR189"/>
      <c r="BT189"/>
      <c r="BX189" s="82"/>
      <c r="BY189" s="82"/>
      <c r="BZ189" s="82"/>
      <c r="CA189" s="82"/>
      <c r="CB189" s="82"/>
      <c r="CC189" s="82"/>
      <c r="CD189" s="82"/>
      <c r="CE189" s="82"/>
      <c r="CF189" s="82"/>
      <c r="CG189" s="82"/>
      <c r="CH189" s="31"/>
      <c r="CI189" s="31"/>
      <c r="CJ189"/>
    </row>
    <row r="190" spans="1:88" ht="14.25" x14ac:dyDescent="0.2">
      <c r="A190"/>
      <c r="B190" s="22"/>
      <c r="C190" s="22"/>
      <c r="D190" s="82"/>
      <c r="E190" s="39"/>
      <c r="H190"/>
      <c r="I190" s="29"/>
      <c r="J190" s="82"/>
      <c r="AB190"/>
      <c r="AE190" s="39"/>
      <c r="AF190" s="227"/>
      <c r="BR190"/>
      <c r="BT190"/>
      <c r="BX190" s="82"/>
      <c r="BY190" s="82"/>
      <c r="BZ190" s="82"/>
      <c r="CA190" s="82"/>
      <c r="CB190" s="82"/>
      <c r="CC190" s="82"/>
      <c r="CD190" s="82"/>
      <c r="CE190" s="82"/>
      <c r="CF190" s="82"/>
      <c r="CG190" s="82"/>
      <c r="CH190" s="31"/>
      <c r="CI190" s="31"/>
      <c r="CJ190"/>
    </row>
    <row r="191" spans="1:88" ht="14.25" x14ac:dyDescent="0.2">
      <c r="A191"/>
      <c r="B191" s="22"/>
      <c r="C191" s="22"/>
      <c r="D191" s="82"/>
      <c r="E191" s="39"/>
      <c r="H191"/>
      <c r="I191" s="29"/>
      <c r="J191" s="82"/>
      <c r="AB191"/>
      <c r="AE191" s="39"/>
      <c r="AF191" s="227"/>
      <c r="BR191"/>
      <c r="BT191"/>
      <c r="BX191" s="82"/>
      <c r="BY191" s="82"/>
      <c r="BZ191" s="82"/>
      <c r="CA191" s="82"/>
      <c r="CB191" s="82"/>
      <c r="CC191" s="82"/>
      <c r="CD191" s="82"/>
      <c r="CE191" s="82"/>
      <c r="CF191" s="82"/>
      <c r="CG191" s="82"/>
      <c r="CH191" s="31"/>
      <c r="CI191" s="31"/>
      <c r="CJ191"/>
    </row>
    <row r="192" spans="1:88" ht="14.25" x14ac:dyDescent="0.2">
      <c r="A192"/>
      <c r="B192" s="22"/>
      <c r="C192" s="22"/>
      <c r="D192" s="82"/>
      <c r="E192" s="39"/>
      <c r="H192"/>
      <c r="I192" s="29"/>
      <c r="J192" s="82"/>
      <c r="AB192"/>
      <c r="AE192" s="39"/>
      <c r="AF192" s="227"/>
      <c r="BR192"/>
      <c r="BT192"/>
      <c r="BX192" s="82"/>
      <c r="BY192" s="82"/>
      <c r="BZ192" s="82"/>
      <c r="CA192" s="82"/>
      <c r="CB192" s="82"/>
      <c r="CC192" s="82"/>
      <c r="CD192" s="82"/>
      <c r="CE192" s="82"/>
      <c r="CF192" s="82"/>
      <c r="CG192" s="82"/>
      <c r="CH192" s="31"/>
      <c r="CI192" s="31"/>
      <c r="CJ192"/>
    </row>
    <row r="193" spans="1:88" ht="14.25" x14ac:dyDescent="0.2">
      <c r="A193"/>
      <c r="B193" s="22"/>
      <c r="C193" s="22"/>
      <c r="D193" s="82"/>
      <c r="E193" s="39"/>
      <c r="H193"/>
      <c r="I193" s="29"/>
      <c r="J193" s="82"/>
      <c r="AB193"/>
      <c r="AE193" s="39"/>
      <c r="AF193" s="227"/>
      <c r="BR193"/>
      <c r="BT193"/>
      <c r="BX193" s="82"/>
      <c r="BY193" s="82"/>
      <c r="BZ193" s="82"/>
      <c r="CA193" s="82"/>
      <c r="CB193" s="82"/>
      <c r="CC193" s="82"/>
      <c r="CD193" s="82"/>
      <c r="CE193" s="82"/>
      <c r="CF193" s="82"/>
      <c r="CG193" s="82"/>
      <c r="CH193" s="31"/>
      <c r="CI193" s="31"/>
      <c r="CJ193"/>
    </row>
    <row r="194" spans="1:88" ht="14.25" x14ac:dyDescent="0.2">
      <c r="A194"/>
      <c r="B194" s="22"/>
      <c r="C194" s="22"/>
      <c r="D194" s="82"/>
      <c r="E194" s="39"/>
      <c r="H194"/>
      <c r="I194" s="29"/>
      <c r="J194" s="82"/>
      <c r="AB194"/>
      <c r="AE194" s="39"/>
      <c r="AF194" s="227"/>
      <c r="BR194"/>
      <c r="BT194"/>
      <c r="BX194" s="82"/>
      <c r="BY194" s="82"/>
      <c r="BZ194" s="82"/>
      <c r="CA194" s="82"/>
      <c r="CB194" s="82"/>
      <c r="CC194" s="82"/>
      <c r="CD194" s="82"/>
      <c r="CE194" s="82"/>
      <c r="CF194" s="82"/>
      <c r="CG194" s="82"/>
      <c r="CH194" s="31"/>
      <c r="CI194" s="31"/>
      <c r="CJ194"/>
    </row>
    <row r="195" spans="1:88" ht="14.25" x14ac:dyDescent="0.2">
      <c r="A195"/>
      <c r="B195" s="22"/>
      <c r="C195" s="22"/>
      <c r="D195" s="82"/>
      <c r="E195" s="39"/>
      <c r="H195"/>
      <c r="I195" s="29"/>
      <c r="J195" s="82"/>
      <c r="AB195"/>
      <c r="AE195" s="39"/>
      <c r="AF195" s="227"/>
      <c r="BR195"/>
      <c r="BT195"/>
      <c r="BX195" s="82"/>
      <c r="BY195" s="82"/>
      <c r="BZ195" s="82"/>
      <c r="CA195" s="82"/>
      <c r="CB195" s="82"/>
      <c r="CC195" s="82"/>
      <c r="CD195" s="82"/>
      <c r="CE195" s="82"/>
      <c r="CF195" s="82"/>
      <c r="CG195" s="82"/>
      <c r="CH195" s="31"/>
      <c r="CI195" s="31"/>
      <c r="CJ195"/>
    </row>
    <row r="196" spans="1:88" ht="14.25" x14ac:dyDescent="0.2">
      <c r="A196"/>
      <c r="B196" s="22"/>
      <c r="C196" s="22"/>
      <c r="D196" s="82"/>
      <c r="E196" s="39"/>
      <c r="H196"/>
      <c r="I196" s="29"/>
      <c r="J196" s="82"/>
      <c r="AB196"/>
      <c r="AE196" s="39"/>
      <c r="AF196" s="227"/>
      <c r="BR196"/>
      <c r="BT196"/>
      <c r="BX196" s="82"/>
      <c r="BY196" s="82"/>
      <c r="BZ196" s="82"/>
      <c r="CA196" s="82"/>
      <c r="CB196" s="82"/>
      <c r="CC196" s="82"/>
      <c r="CD196" s="82"/>
      <c r="CE196" s="82"/>
      <c r="CF196" s="82"/>
      <c r="CG196" s="82"/>
      <c r="CH196" s="31"/>
      <c r="CI196" s="31"/>
      <c r="CJ196"/>
    </row>
    <row r="197" spans="1:88" ht="14.25" x14ac:dyDescent="0.2">
      <c r="A197"/>
      <c r="B197" s="22"/>
      <c r="C197" s="22"/>
      <c r="D197" s="82"/>
      <c r="E197" s="39"/>
      <c r="H197"/>
      <c r="I197" s="29"/>
      <c r="J197" s="82"/>
      <c r="AB197"/>
      <c r="AE197" s="39"/>
      <c r="AF197" s="227"/>
      <c r="BR197"/>
      <c r="BT197"/>
      <c r="BX197" s="82"/>
      <c r="BY197" s="82"/>
      <c r="BZ197" s="82"/>
      <c r="CA197" s="82"/>
      <c r="CB197" s="82"/>
      <c r="CC197" s="82"/>
      <c r="CD197" s="82"/>
      <c r="CE197" s="82"/>
      <c r="CF197" s="82"/>
      <c r="CG197" s="82"/>
      <c r="CH197" s="31"/>
      <c r="CI197" s="31"/>
      <c r="CJ197"/>
    </row>
    <row r="198" spans="1:88" ht="14.25" x14ac:dyDescent="0.2">
      <c r="A198"/>
      <c r="B198" s="22"/>
      <c r="C198" s="22"/>
      <c r="D198" s="82"/>
      <c r="E198" s="39"/>
      <c r="H198"/>
      <c r="I198" s="29"/>
      <c r="J198" s="82"/>
      <c r="AB198"/>
      <c r="AE198" s="39"/>
      <c r="AF198" s="227"/>
      <c r="BR198"/>
      <c r="BT198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31"/>
      <c r="CI198" s="31"/>
      <c r="CJ198"/>
    </row>
    <row r="199" spans="1:88" ht="14.25" x14ac:dyDescent="0.2">
      <c r="A199"/>
      <c r="B199" s="22"/>
      <c r="C199" s="22"/>
      <c r="D199" s="82"/>
      <c r="E199" s="39"/>
      <c r="H199"/>
      <c r="I199" s="29"/>
      <c r="J199" s="82"/>
      <c r="AB199"/>
      <c r="AE199" s="39"/>
      <c r="AF199" s="227"/>
      <c r="BR199"/>
      <c r="BT199"/>
      <c r="BX199" s="82"/>
      <c r="BY199" s="82"/>
      <c r="BZ199" s="82"/>
      <c r="CA199" s="82"/>
      <c r="CB199" s="82"/>
      <c r="CC199" s="82"/>
      <c r="CD199" s="82"/>
      <c r="CE199" s="82"/>
      <c r="CF199" s="82"/>
      <c r="CG199" s="82"/>
      <c r="CH199" s="31"/>
      <c r="CI199" s="31"/>
      <c r="CJ199"/>
    </row>
    <row r="200" spans="1:88" ht="14.25" x14ac:dyDescent="0.2">
      <c r="A200"/>
      <c r="B200" s="22"/>
      <c r="C200" s="22"/>
      <c r="D200" s="82"/>
      <c r="E200" s="39"/>
      <c r="H200"/>
      <c r="I200" s="29"/>
      <c r="J200" s="82"/>
      <c r="AB200"/>
      <c r="AE200" s="39"/>
      <c r="AF200" s="227"/>
      <c r="BR200"/>
      <c r="BT200"/>
      <c r="BX200" s="82"/>
      <c r="BY200" s="82"/>
      <c r="BZ200" s="82"/>
      <c r="CA200" s="82"/>
      <c r="CB200" s="82"/>
      <c r="CC200" s="82"/>
      <c r="CD200" s="82"/>
      <c r="CE200" s="82"/>
      <c r="CF200" s="82"/>
      <c r="CG200" s="82"/>
      <c r="CH200" s="31"/>
      <c r="CI200" s="31"/>
      <c r="CJ200"/>
    </row>
    <row r="201" spans="1:88" ht="14.25" x14ac:dyDescent="0.2">
      <c r="A201"/>
      <c r="B201" s="22"/>
      <c r="C201" s="22"/>
      <c r="D201" s="82"/>
      <c r="E201" s="39"/>
      <c r="H201"/>
      <c r="I201" s="29"/>
      <c r="J201" s="82"/>
      <c r="AB201"/>
      <c r="AE201" s="39"/>
      <c r="AF201" s="227"/>
      <c r="BR201"/>
      <c r="BT201"/>
      <c r="BX201" s="82"/>
      <c r="BY201" s="82"/>
      <c r="BZ201" s="82"/>
      <c r="CA201" s="82"/>
      <c r="CB201" s="82"/>
      <c r="CC201" s="82"/>
      <c r="CD201" s="82"/>
      <c r="CE201" s="82"/>
      <c r="CF201" s="82"/>
      <c r="CG201" s="82"/>
      <c r="CH201" s="31"/>
      <c r="CI201" s="31"/>
      <c r="CJ201"/>
    </row>
    <row r="202" spans="1:88" ht="14.25" x14ac:dyDescent="0.2">
      <c r="A202"/>
      <c r="B202" s="22"/>
      <c r="C202" s="22"/>
      <c r="D202" s="82"/>
      <c r="E202" s="39"/>
      <c r="H202"/>
      <c r="I202" s="29"/>
      <c r="J202" s="82"/>
      <c r="AB202"/>
      <c r="AE202" s="39"/>
      <c r="AF202" s="227"/>
      <c r="BR202"/>
      <c r="BT202"/>
      <c r="BX202" s="82"/>
      <c r="BY202" s="82"/>
      <c r="BZ202" s="82"/>
      <c r="CA202" s="82"/>
      <c r="CB202" s="82"/>
      <c r="CC202" s="82"/>
      <c r="CD202" s="82"/>
      <c r="CE202" s="82"/>
      <c r="CF202" s="82"/>
      <c r="CG202" s="82"/>
      <c r="CH202" s="31"/>
      <c r="CI202" s="31"/>
      <c r="CJ202"/>
    </row>
    <row r="203" spans="1:88" ht="14.25" x14ac:dyDescent="0.2">
      <c r="A203"/>
      <c r="B203" s="22"/>
      <c r="C203" s="22"/>
      <c r="D203" s="82"/>
      <c r="E203" s="39"/>
      <c r="H203"/>
      <c r="I203" s="29"/>
      <c r="J203" s="82"/>
      <c r="AB203"/>
      <c r="AE203" s="39"/>
      <c r="AF203" s="227"/>
      <c r="BR203"/>
      <c r="BT203"/>
      <c r="BX203" s="82"/>
      <c r="BY203" s="82"/>
      <c r="BZ203" s="82"/>
      <c r="CA203" s="82"/>
      <c r="CB203" s="82"/>
      <c r="CC203" s="82"/>
      <c r="CD203" s="82"/>
      <c r="CE203" s="82"/>
      <c r="CF203" s="82"/>
      <c r="CG203" s="82"/>
      <c r="CH203" s="31"/>
      <c r="CI203" s="31"/>
      <c r="CJ203"/>
    </row>
    <row r="204" spans="1:88" ht="14.25" x14ac:dyDescent="0.2">
      <c r="A204"/>
      <c r="B204" s="22"/>
      <c r="C204" s="22"/>
      <c r="D204" s="82"/>
      <c r="E204" s="39"/>
      <c r="H204"/>
      <c r="I204" s="29"/>
      <c r="J204" s="82"/>
      <c r="AB204"/>
      <c r="AE204" s="39"/>
      <c r="AF204" s="227"/>
      <c r="BR204"/>
      <c r="BT204"/>
      <c r="BX204" s="82"/>
      <c r="BY204" s="82"/>
      <c r="BZ204" s="82"/>
      <c r="CA204" s="82"/>
      <c r="CB204" s="82"/>
      <c r="CC204" s="82"/>
      <c r="CD204" s="82"/>
      <c r="CE204" s="82"/>
      <c r="CF204" s="82"/>
      <c r="CG204" s="82"/>
      <c r="CH204" s="31"/>
      <c r="CI204" s="31"/>
      <c r="CJ204"/>
    </row>
    <row r="205" spans="1:88" ht="14.25" x14ac:dyDescent="0.2">
      <c r="A205"/>
      <c r="B205" s="22"/>
      <c r="C205" s="22"/>
      <c r="D205" s="82"/>
      <c r="E205" s="39"/>
      <c r="H205"/>
      <c r="I205" s="29"/>
      <c r="J205" s="82"/>
      <c r="AB205"/>
      <c r="AE205" s="39"/>
      <c r="AF205" s="227"/>
      <c r="BR205"/>
      <c r="BT205"/>
      <c r="BX205" s="82"/>
      <c r="BY205" s="82"/>
      <c r="BZ205" s="82"/>
      <c r="CA205" s="82"/>
      <c r="CB205" s="82"/>
      <c r="CC205" s="82"/>
      <c r="CD205" s="82"/>
      <c r="CE205" s="82"/>
      <c r="CF205" s="82"/>
      <c r="CG205" s="82"/>
      <c r="CH205" s="31"/>
      <c r="CI205" s="31"/>
      <c r="CJ205"/>
    </row>
    <row r="206" spans="1:88" ht="14.25" x14ac:dyDescent="0.2">
      <c r="A206"/>
      <c r="B206" s="22"/>
      <c r="C206" s="22"/>
      <c r="D206" s="82"/>
      <c r="E206" s="39"/>
      <c r="H206"/>
      <c r="I206" s="29"/>
      <c r="J206" s="82"/>
      <c r="AB206"/>
      <c r="AE206" s="39"/>
      <c r="AF206" s="227"/>
      <c r="BR206"/>
      <c r="BT206"/>
      <c r="BX206" s="82"/>
      <c r="BY206" s="82"/>
      <c r="BZ206" s="82"/>
      <c r="CA206" s="82"/>
      <c r="CB206" s="82"/>
      <c r="CC206" s="82"/>
      <c r="CD206" s="82"/>
      <c r="CE206" s="82"/>
      <c r="CF206" s="82"/>
      <c r="CG206" s="82"/>
      <c r="CH206" s="31"/>
      <c r="CI206" s="31"/>
      <c r="CJ206"/>
    </row>
    <row r="207" spans="1:88" ht="14.25" x14ac:dyDescent="0.2">
      <c r="A207"/>
      <c r="B207" s="22"/>
      <c r="C207" s="22"/>
      <c r="D207" s="82"/>
      <c r="E207" s="39"/>
      <c r="H207"/>
      <c r="I207" s="29"/>
      <c r="J207" s="82"/>
      <c r="AB207"/>
      <c r="AE207" s="39"/>
      <c r="AF207" s="227"/>
      <c r="BR207"/>
      <c r="BT207"/>
      <c r="BX207" s="82"/>
      <c r="BY207" s="82"/>
      <c r="BZ207" s="82"/>
      <c r="CA207" s="82"/>
      <c r="CB207" s="82"/>
      <c r="CC207" s="82"/>
      <c r="CD207" s="82"/>
      <c r="CE207" s="82"/>
      <c r="CF207" s="82"/>
      <c r="CG207" s="82"/>
      <c r="CH207" s="31"/>
      <c r="CI207" s="31"/>
      <c r="CJ207"/>
    </row>
    <row r="208" spans="1:88" ht="14.25" x14ac:dyDescent="0.2">
      <c r="A208"/>
      <c r="B208" s="22"/>
      <c r="C208" s="22"/>
      <c r="D208" s="82"/>
      <c r="E208" s="39"/>
      <c r="H208"/>
      <c r="I208" s="29"/>
      <c r="J208" s="82"/>
      <c r="AB208"/>
      <c r="AE208" s="39"/>
      <c r="AF208" s="227"/>
      <c r="BR208"/>
      <c r="BT208"/>
      <c r="BX208" s="82"/>
      <c r="BY208" s="82"/>
      <c r="BZ208" s="82"/>
      <c r="CA208" s="82"/>
      <c r="CB208" s="82"/>
      <c r="CC208" s="82"/>
      <c r="CD208" s="82"/>
      <c r="CE208" s="82"/>
      <c r="CF208" s="82"/>
      <c r="CG208" s="82"/>
      <c r="CH208" s="31"/>
      <c r="CI208" s="31"/>
      <c r="CJ208"/>
    </row>
    <row r="209" spans="1:88" ht="14.25" x14ac:dyDescent="0.2">
      <c r="A209"/>
      <c r="B209" s="22"/>
      <c r="C209" s="22"/>
      <c r="D209" s="82"/>
      <c r="E209" s="39"/>
      <c r="H209"/>
      <c r="I209" s="29"/>
      <c r="J209" s="82"/>
      <c r="AB209"/>
      <c r="AE209" s="39"/>
      <c r="AF209" s="227"/>
      <c r="BR209"/>
      <c r="BT209"/>
      <c r="BX209" s="82"/>
      <c r="BY209" s="82"/>
      <c r="BZ209" s="82"/>
      <c r="CA209" s="82"/>
      <c r="CB209" s="82"/>
      <c r="CC209" s="82"/>
      <c r="CD209" s="82"/>
      <c r="CE209" s="82"/>
      <c r="CF209" s="82"/>
      <c r="CG209" s="82"/>
      <c r="CH209" s="31"/>
      <c r="CI209" s="31"/>
      <c r="CJ209"/>
    </row>
    <row r="210" spans="1:88" ht="14.25" x14ac:dyDescent="0.2">
      <c r="A210"/>
      <c r="B210" s="22"/>
      <c r="C210" s="22"/>
      <c r="D210" s="82"/>
      <c r="E210" s="39"/>
      <c r="H210"/>
      <c r="I210" s="29"/>
      <c r="J210" s="82"/>
      <c r="AB210"/>
      <c r="AE210" s="39"/>
      <c r="AF210" s="227"/>
      <c r="BR210"/>
      <c r="BT210"/>
      <c r="BX210" s="82"/>
      <c r="BY210" s="82"/>
      <c r="BZ210" s="82"/>
      <c r="CA210" s="82"/>
      <c r="CB210" s="82"/>
      <c r="CC210" s="82"/>
      <c r="CD210" s="82"/>
      <c r="CE210" s="82"/>
      <c r="CF210" s="82"/>
      <c r="CG210" s="82"/>
      <c r="CH210" s="31"/>
      <c r="CI210" s="31"/>
      <c r="CJ210"/>
    </row>
    <row r="211" spans="1:88" ht="14.25" x14ac:dyDescent="0.2">
      <c r="A211"/>
      <c r="B211" s="22"/>
      <c r="C211" s="22"/>
      <c r="D211" s="82"/>
      <c r="E211" s="39"/>
      <c r="H211"/>
      <c r="I211" s="29"/>
      <c r="J211" s="82"/>
      <c r="AB211"/>
      <c r="AE211" s="39"/>
      <c r="AF211" s="227"/>
      <c r="BR211"/>
      <c r="BT211"/>
      <c r="BX211" s="82"/>
      <c r="BY211" s="82"/>
      <c r="BZ211" s="82"/>
      <c r="CA211" s="82"/>
      <c r="CB211" s="82"/>
      <c r="CC211" s="82"/>
      <c r="CD211" s="82"/>
      <c r="CE211" s="82"/>
      <c r="CF211" s="82"/>
      <c r="CG211" s="82"/>
      <c r="CH211" s="31"/>
      <c r="CI211" s="31"/>
      <c r="CJ211"/>
    </row>
    <row r="212" spans="1:88" ht="14.25" x14ac:dyDescent="0.2">
      <c r="A212"/>
      <c r="B212" s="22"/>
      <c r="C212" s="22"/>
      <c r="D212" s="82"/>
      <c r="E212" s="39"/>
      <c r="H212"/>
      <c r="I212" s="29"/>
      <c r="J212" s="82"/>
      <c r="AB212"/>
      <c r="AE212" s="39"/>
      <c r="AF212" s="227"/>
      <c r="BR212"/>
      <c r="BT212"/>
      <c r="BX212" s="82"/>
      <c r="BY212" s="82"/>
      <c r="BZ212" s="82"/>
      <c r="CA212" s="82"/>
      <c r="CB212" s="82"/>
      <c r="CC212" s="82"/>
      <c r="CD212" s="82"/>
      <c r="CE212" s="82"/>
      <c r="CF212" s="82"/>
      <c r="CG212" s="82"/>
      <c r="CH212" s="31"/>
      <c r="CI212" s="31"/>
      <c r="CJ212"/>
    </row>
    <row r="213" spans="1:88" ht="14.25" x14ac:dyDescent="0.2">
      <c r="A213"/>
      <c r="B213" s="22"/>
      <c r="C213" s="22"/>
      <c r="D213" s="82"/>
      <c r="E213" s="39"/>
      <c r="H213"/>
      <c r="I213" s="29"/>
      <c r="J213" s="82"/>
      <c r="AB213"/>
      <c r="AE213" s="39"/>
      <c r="AF213" s="227"/>
      <c r="BR213"/>
      <c r="BT213"/>
      <c r="BX213" s="82"/>
      <c r="BY213" s="82"/>
      <c r="BZ213" s="82"/>
      <c r="CA213" s="82"/>
      <c r="CB213" s="82"/>
      <c r="CC213" s="82"/>
      <c r="CD213" s="82"/>
      <c r="CE213" s="82"/>
      <c r="CF213" s="82"/>
      <c r="CG213" s="82"/>
      <c r="CH213" s="31"/>
      <c r="CI213" s="31"/>
      <c r="CJ213"/>
    </row>
    <row r="214" spans="1:88" ht="14.25" x14ac:dyDescent="0.2">
      <c r="A214"/>
      <c r="B214" s="22"/>
      <c r="C214" s="22"/>
      <c r="D214" s="82"/>
      <c r="E214" s="39"/>
      <c r="H214"/>
      <c r="I214" s="29"/>
      <c r="J214" s="82"/>
      <c r="AB214"/>
      <c r="AE214" s="39"/>
      <c r="AF214" s="227"/>
      <c r="BR214"/>
      <c r="BT214"/>
      <c r="BX214" s="82"/>
      <c r="BY214" s="82"/>
      <c r="BZ214" s="82"/>
      <c r="CA214" s="82"/>
      <c r="CB214" s="82"/>
      <c r="CC214" s="82"/>
      <c r="CD214" s="82"/>
      <c r="CE214" s="82"/>
      <c r="CF214" s="82"/>
      <c r="CG214" s="82"/>
      <c r="CH214" s="31"/>
      <c r="CI214" s="31"/>
      <c r="CJ214"/>
    </row>
    <row r="215" spans="1:88" ht="14.25" x14ac:dyDescent="0.2">
      <c r="A215"/>
      <c r="B215" s="22"/>
      <c r="C215" s="22"/>
      <c r="D215" s="82"/>
      <c r="E215" s="39"/>
      <c r="H215"/>
      <c r="I215" s="29"/>
      <c r="J215" s="82"/>
      <c r="AB215"/>
      <c r="AE215" s="39"/>
      <c r="AF215" s="227"/>
      <c r="BR215"/>
      <c r="BT215"/>
      <c r="BX215" s="82"/>
      <c r="BY215" s="82"/>
      <c r="BZ215" s="82"/>
      <c r="CA215" s="82"/>
      <c r="CB215" s="82"/>
      <c r="CC215" s="82"/>
      <c r="CD215" s="82"/>
      <c r="CE215" s="82"/>
      <c r="CF215" s="82"/>
      <c r="CG215" s="82"/>
      <c r="CH215" s="31"/>
      <c r="CI215" s="31"/>
      <c r="CJ215"/>
    </row>
    <row r="216" spans="1:88" ht="14.25" x14ac:dyDescent="0.2">
      <c r="A216"/>
      <c r="B216" s="22"/>
      <c r="C216" s="22"/>
      <c r="D216" s="82"/>
      <c r="E216" s="39"/>
      <c r="H216"/>
      <c r="I216" s="29"/>
      <c r="J216" s="82"/>
      <c r="AB216"/>
      <c r="AE216" s="39"/>
      <c r="AF216" s="227"/>
      <c r="BR216"/>
      <c r="BT216"/>
      <c r="BX216" s="82"/>
      <c r="BY216" s="82"/>
      <c r="BZ216" s="82"/>
      <c r="CA216" s="82"/>
      <c r="CB216" s="82"/>
      <c r="CC216" s="82"/>
      <c r="CD216" s="82"/>
      <c r="CE216" s="82"/>
      <c r="CF216" s="82"/>
      <c r="CG216" s="82"/>
      <c r="CH216" s="31"/>
      <c r="CI216" s="31"/>
      <c r="CJ216"/>
    </row>
    <row r="217" spans="1:88" ht="14.25" x14ac:dyDescent="0.2">
      <c r="A217"/>
      <c r="B217" s="22"/>
      <c r="C217" s="22"/>
      <c r="D217" s="82"/>
      <c r="E217" s="39"/>
      <c r="H217"/>
      <c r="I217" s="29"/>
      <c r="J217" s="82"/>
      <c r="AB217"/>
      <c r="AE217" s="39"/>
      <c r="AF217" s="227"/>
      <c r="BR217"/>
      <c r="BT217"/>
      <c r="BX217" s="82"/>
      <c r="BY217" s="82"/>
      <c r="BZ217" s="82"/>
      <c r="CA217" s="82"/>
      <c r="CB217" s="82"/>
      <c r="CC217" s="82"/>
      <c r="CD217" s="82"/>
      <c r="CE217" s="82"/>
      <c r="CF217" s="82"/>
      <c r="CG217" s="82"/>
      <c r="CH217" s="31"/>
      <c r="CI217" s="31"/>
      <c r="CJ217"/>
    </row>
    <row r="218" spans="1:88" ht="14.25" x14ac:dyDescent="0.2">
      <c r="A218"/>
      <c r="B218" s="22"/>
      <c r="C218" s="22"/>
      <c r="D218" s="82"/>
      <c r="E218" s="39"/>
      <c r="H218"/>
      <c r="I218" s="29"/>
      <c r="J218" s="82"/>
      <c r="AB218"/>
      <c r="AE218" s="39"/>
      <c r="AF218" s="227"/>
      <c r="BR218"/>
      <c r="BT218"/>
      <c r="BX218" s="82"/>
      <c r="BY218" s="82"/>
      <c r="BZ218" s="82"/>
      <c r="CA218" s="82"/>
      <c r="CB218" s="82"/>
      <c r="CC218" s="82"/>
      <c r="CD218" s="82"/>
      <c r="CE218" s="82"/>
      <c r="CF218" s="82"/>
      <c r="CG218" s="82"/>
      <c r="CH218" s="31"/>
      <c r="CI218" s="31"/>
      <c r="CJ218"/>
    </row>
    <row r="219" spans="1:88" ht="14.25" x14ac:dyDescent="0.2">
      <c r="A219"/>
      <c r="B219" s="22"/>
      <c r="C219" s="22"/>
      <c r="D219" s="82"/>
      <c r="E219" s="39"/>
      <c r="H219"/>
      <c r="I219" s="29"/>
      <c r="J219" s="82"/>
      <c r="AB219"/>
      <c r="AE219" s="39"/>
      <c r="AF219" s="227"/>
      <c r="BR219"/>
      <c r="BT219"/>
      <c r="BX219" s="82"/>
      <c r="BY219" s="82"/>
      <c r="BZ219" s="82"/>
      <c r="CA219" s="82"/>
      <c r="CB219" s="82"/>
      <c r="CC219" s="82"/>
      <c r="CD219" s="82"/>
      <c r="CE219" s="82"/>
      <c r="CF219" s="82"/>
      <c r="CG219" s="82"/>
      <c r="CH219" s="31"/>
      <c r="CI219" s="31"/>
      <c r="CJ219"/>
    </row>
    <row r="220" spans="1:88" ht="14.25" x14ac:dyDescent="0.2">
      <c r="A220"/>
      <c r="B220" s="22"/>
      <c r="C220" s="22"/>
      <c r="D220" s="82"/>
      <c r="E220" s="39"/>
      <c r="H220"/>
      <c r="I220" s="29"/>
      <c r="J220" s="82"/>
      <c r="AB220"/>
      <c r="AE220" s="39"/>
      <c r="AF220" s="227"/>
      <c r="BR220"/>
      <c r="BT220"/>
      <c r="BX220" s="82"/>
      <c r="BY220" s="82"/>
      <c r="BZ220" s="82"/>
      <c r="CA220" s="82"/>
      <c r="CB220" s="82"/>
      <c r="CC220" s="82"/>
      <c r="CD220" s="82"/>
      <c r="CE220" s="82"/>
      <c r="CF220" s="82"/>
      <c r="CG220" s="82"/>
      <c r="CH220" s="31"/>
      <c r="CI220" s="31"/>
      <c r="CJ220"/>
    </row>
    <row r="221" spans="1:88" ht="14.25" x14ac:dyDescent="0.2">
      <c r="A221"/>
      <c r="B221" s="22"/>
      <c r="C221" s="22"/>
      <c r="D221" s="82"/>
      <c r="E221" s="39"/>
      <c r="H221"/>
      <c r="I221" s="29"/>
      <c r="J221" s="82"/>
      <c r="AB221"/>
      <c r="AE221" s="39"/>
      <c r="AF221" s="227"/>
      <c r="BR221"/>
      <c r="BT221"/>
      <c r="BX221" s="82"/>
      <c r="BY221" s="82"/>
      <c r="BZ221" s="82"/>
      <c r="CA221" s="82"/>
      <c r="CB221" s="82"/>
      <c r="CC221" s="82"/>
      <c r="CD221" s="82"/>
      <c r="CE221" s="82"/>
      <c r="CF221" s="82"/>
      <c r="CG221" s="82"/>
      <c r="CH221" s="31"/>
      <c r="CI221" s="31"/>
      <c r="CJ221"/>
    </row>
    <row r="222" spans="1:88" ht="14.25" x14ac:dyDescent="0.2">
      <c r="A222"/>
      <c r="B222" s="22"/>
      <c r="C222" s="22"/>
      <c r="D222" s="82"/>
      <c r="E222" s="39"/>
      <c r="H222"/>
      <c r="I222" s="29"/>
      <c r="J222" s="82"/>
      <c r="AB222"/>
      <c r="AE222" s="39"/>
      <c r="AF222" s="227"/>
      <c r="BR222"/>
      <c r="BT222"/>
      <c r="BX222" s="82"/>
      <c r="BY222" s="82"/>
      <c r="BZ222" s="82"/>
      <c r="CA222" s="82"/>
      <c r="CB222" s="82"/>
      <c r="CC222" s="82"/>
      <c r="CD222" s="82"/>
      <c r="CE222" s="82"/>
      <c r="CF222" s="82"/>
      <c r="CG222" s="82"/>
      <c r="CH222" s="31"/>
      <c r="CI222" s="31"/>
      <c r="CJ222"/>
    </row>
    <row r="223" spans="1:88" ht="14.25" x14ac:dyDescent="0.2">
      <c r="A223"/>
      <c r="B223" s="22"/>
      <c r="C223" s="22"/>
      <c r="D223" s="82"/>
      <c r="E223" s="39"/>
      <c r="H223"/>
      <c r="I223" s="29"/>
      <c r="J223" s="82"/>
      <c r="AB223"/>
      <c r="AE223" s="39"/>
      <c r="AF223" s="227"/>
      <c r="BR223"/>
      <c r="BT223"/>
      <c r="BX223" s="82"/>
      <c r="BY223" s="82"/>
      <c r="BZ223" s="82"/>
      <c r="CA223" s="82"/>
      <c r="CB223" s="82"/>
      <c r="CC223" s="82"/>
      <c r="CD223" s="82"/>
      <c r="CE223" s="82"/>
      <c r="CF223" s="82"/>
      <c r="CG223" s="82"/>
      <c r="CH223" s="31"/>
      <c r="CI223" s="31"/>
      <c r="CJ223"/>
    </row>
    <row r="224" spans="1:88" ht="14.25" x14ac:dyDescent="0.2">
      <c r="A224"/>
      <c r="B224" s="22"/>
      <c r="C224" s="22"/>
      <c r="D224" s="82"/>
      <c r="E224" s="39"/>
      <c r="H224"/>
      <c r="I224" s="29"/>
      <c r="J224" s="82"/>
      <c r="AB224"/>
      <c r="AE224" s="39"/>
      <c r="AF224" s="227"/>
      <c r="BR224"/>
      <c r="BT224"/>
      <c r="BX224" s="82"/>
      <c r="BY224" s="82"/>
      <c r="BZ224" s="82"/>
      <c r="CA224" s="82"/>
      <c r="CB224" s="82"/>
      <c r="CC224" s="82"/>
      <c r="CD224" s="82"/>
      <c r="CE224" s="82"/>
      <c r="CF224" s="82"/>
      <c r="CG224" s="82"/>
      <c r="CH224" s="31"/>
      <c r="CI224" s="31"/>
      <c r="CJ224"/>
    </row>
    <row r="225" spans="1:88" ht="14.25" x14ac:dyDescent="0.2">
      <c r="A225"/>
      <c r="B225" s="22"/>
      <c r="C225" s="22"/>
      <c r="D225" s="82"/>
      <c r="E225" s="39"/>
      <c r="H225"/>
      <c r="I225" s="29"/>
      <c r="J225" s="82"/>
      <c r="AB225"/>
      <c r="AE225" s="39"/>
      <c r="AF225" s="227"/>
      <c r="BR225"/>
      <c r="BT225"/>
      <c r="BX225" s="82"/>
      <c r="BY225" s="82"/>
      <c r="BZ225" s="82"/>
      <c r="CA225" s="82"/>
      <c r="CB225" s="82"/>
      <c r="CC225" s="82"/>
      <c r="CD225" s="82"/>
      <c r="CE225" s="82"/>
      <c r="CF225" s="82"/>
      <c r="CG225" s="82"/>
      <c r="CH225" s="31"/>
      <c r="CI225" s="31"/>
      <c r="CJ225"/>
    </row>
    <row r="226" spans="1:88" ht="14.25" x14ac:dyDescent="0.2">
      <c r="A226"/>
      <c r="B226" s="22"/>
      <c r="C226" s="22"/>
      <c r="D226" s="82"/>
      <c r="E226" s="39"/>
      <c r="H226"/>
      <c r="I226" s="29"/>
      <c r="J226" s="82"/>
      <c r="AB226"/>
      <c r="AE226" s="39"/>
      <c r="AF226" s="227"/>
      <c r="BR226"/>
      <c r="BT226"/>
      <c r="BX226" s="82"/>
      <c r="BY226" s="82"/>
      <c r="BZ226" s="82"/>
      <c r="CA226" s="82"/>
      <c r="CB226" s="82"/>
      <c r="CC226" s="82"/>
      <c r="CD226" s="82"/>
      <c r="CE226" s="82"/>
      <c r="CF226" s="82"/>
      <c r="CG226" s="82"/>
      <c r="CH226" s="31"/>
      <c r="CI226" s="31"/>
      <c r="CJ226"/>
    </row>
    <row r="227" spans="1:88" ht="14.25" x14ac:dyDescent="0.2">
      <c r="A227"/>
      <c r="B227" s="22"/>
      <c r="C227" s="22"/>
      <c r="D227" s="82"/>
      <c r="E227" s="39"/>
      <c r="H227"/>
      <c r="I227" s="29"/>
      <c r="J227" s="82"/>
      <c r="AB227"/>
      <c r="AE227" s="39"/>
      <c r="AF227" s="227"/>
      <c r="BR227"/>
      <c r="BT227"/>
      <c r="BX227" s="82"/>
      <c r="BY227" s="82"/>
      <c r="BZ227" s="82"/>
      <c r="CA227" s="82"/>
      <c r="CB227" s="82"/>
      <c r="CC227" s="82"/>
      <c r="CD227" s="82"/>
      <c r="CE227" s="82"/>
      <c r="CF227" s="82"/>
      <c r="CG227" s="82"/>
      <c r="CH227" s="31"/>
      <c r="CI227" s="31"/>
      <c r="CJ227"/>
    </row>
    <row r="228" spans="1:88" ht="14.25" x14ac:dyDescent="0.2">
      <c r="A228"/>
      <c r="B228" s="22"/>
      <c r="C228" s="22"/>
      <c r="D228" s="82"/>
      <c r="E228" s="39"/>
      <c r="H228"/>
      <c r="I228" s="29"/>
      <c r="J228" s="82"/>
      <c r="AB228"/>
      <c r="AE228" s="39"/>
      <c r="AF228" s="227"/>
      <c r="BR228"/>
      <c r="BT228"/>
      <c r="BX228" s="82"/>
      <c r="BY228" s="82"/>
      <c r="BZ228" s="82"/>
      <c r="CA228" s="82"/>
      <c r="CB228" s="82"/>
      <c r="CC228" s="82"/>
      <c r="CD228" s="82"/>
      <c r="CE228" s="82"/>
      <c r="CF228" s="82"/>
      <c r="CG228" s="82"/>
      <c r="CH228" s="31"/>
      <c r="CI228" s="31"/>
      <c r="CJ228"/>
    </row>
    <row r="229" spans="1:88" ht="14.25" x14ac:dyDescent="0.2">
      <c r="A229"/>
      <c r="B229" s="22"/>
      <c r="C229" s="22"/>
      <c r="D229" s="82"/>
      <c r="E229" s="39"/>
      <c r="H229"/>
      <c r="I229" s="29"/>
      <c r="J229" s="82"/>
      <c r="AB229"/>
      <c r="AE229" s="39"/>
      <c r="AF229" s="227"/>
      <c r="BR229"/>
      <c r="BT229"/>
      <c r="BX229" s="82"/>
      <c r="BY229" s="82"/>
      <c r="BZ229" s="82"/>
      <c r="CA229" s="82"/>
      <c r="CB229" s="82"/>
      <c r="CC229" s="82"/>
      <c r="CD229" s="82"/>
      <c r="CE229" s="82"/>
      <c r="CF229" s="82"/>
      <c r="CG229" s="82"/>
      <c r="CH229" s="31"/>
      <c r="CI229" s="31"/>
      <c r="CJ229"/>
    </row>
    <row r="230" spans="1:88" ht="14.25" x14ac:dyDescent="0.2">
      <c r="A230"/>
      <c r="B230" s="22"/>
      <c r="C230" s="22"/>
      <c r="D230" s="82"/>
      <c r="E230" s="39"/>
      <c r="H230"/>
      <c r="I230" s="29"/>
      <c r="J230" s="82"/>
      <c r="AB230"/>
      <c r="AE230" s="39"/>
      <c r="AF230" s="227"/>
      <c r="BR230"/>
      <c r="BT230"/>
      <c r="BX230" s="82"/>
      <c r="BY230" s="82"/>
      <c r="BZ230" s="82"/>
      <c r="CA230" s="82"/>
      <c r="CB230" s="82"/>
      <c r="CC230" s="82"/>
      <c r="CD230" s="82"/>
      <c r="CE230" s="82"/>
      <c r="CF230" s="82"/>
      <c r="CG230" s="82"/>
      <c r="CH230" s="31"/>
      <c r="CI230" s="31"/>
      <c r="CJ230"/>
    </row>
    <row r="231" spans="1:88" ht="14.25" x14ac:dyDescent="0.2">
      <c r="A231"/>
      <c r="B231" s="22"/>
      <c r="C231" s="22"/>
      <c r="D231" s="82"/>
      <c r="E231" s="39"/>
      <c r="H231"/>
      <c r="I231" s="29"/>
      <c r="J231" s="82"/>
      <c r="AB231"/>
      <c r="AE231" s="39"/>
      <c r="AF231" s="227"/>
      <c r="BR231"/>
      <c r="BT231"/>
      <c r="BX231" s="82"/>
      <c r="BY231" s="82"/>
      <c r="BZ231" s="82"/>
      <c r="CA231" s="82"/>
      <c r="CB231" s="82"/>
      <c r="CC231" s="82"/>
      <c r="CD231" s="82"/>
      <c r="CE231" s="82"/>
      <c r="CF231" s="82"/>
      <c r="CG231" s="82"/>
      <c r="CH231" s="31"/>
      <c r="CI231" s="31"/>
      <c r="CJ231"/>
    </row>
    <row r="232" spans="1:88" ht="14.25" x14ac:dyDescent="0.2">
      <c r="A232"/>
      <c r="B232" s="22"/>
      <c r="C232" s="22"/>
      <c r="D232" s="82"/>
      <c r="E232" s="39"/>
      <c r="H232"/>
      <c r="I232" s="29"/>
      <c r="J232" s="82"/>
      <c r="AB232"/>
      <c r="AE232" s="39"/>
      <c r="AF232" s="227"/>
      <c r="BR232"/>
      <c r="BT232"/>
      <c r="BX232" s="82"/>
      <c r="BY232" s="82"/>
      <c r="BZ232" s="82"/>
      <c r="CA232" s="82"/>
      <c r="CB232" s="82"/>
      <c r="CC232" s="82"/>
      <c r="CD232" s="82"/>
      <c r="CE232" s="82"/>
      <c r="CF232" s="82"/>
      <c r="CG232" s="82"/>
      <c r="CH232" s="31"/>
      <c r="CI232" s="31"/>
      <c r="CJ232"/>
    </row>
    <row r="233" spans="1:88" ht="14.25" x14ac:dyDescent="0.2">
      <c r="A233"/>
      <c r="B233" s="22"/>
      <c r="C233" s="22"/>
      <c r="D233" s="82"/>
      <c r="E233" s="39"/>
      <c r="H233"/>
      <c r="I233" s="29"/>
      <c r="J233" s="82"/>
      <c r="AB233"/>
      <c r="AE233" s="39"/>
      <c r="AF233" s="227"/>
      <c r="BR233"/>
      <c r="BT233"/>
      <c r="BX233" s="82"/>
      <c r="BY233" s="82"/>
      <c r="BZ233" s="82"/>
      <c r="CA233" s="82"/>
      <c r="CB233" s="82"/>
      <c r="CC233" s="82"/>
      <c r="CD233" s="82"/>
      <c r="CE233" s="82"/>
      <c r="CF233" s="82"/>
      <c r="CG233" s="82"/>
      <c r="CH233" s="31"/>
      <c r="CI233" s="31"/>
      <c r="CJ233"/>
    </row>
    <row r="234" spans="1:88" ht="14.25" x14ac:dyDescent="0.2">
      <c r="A234"/>
      <c r="B234" s="22"/>
      <c r="C234" s="22"/>
      <c r="D234" s="82"/>
      <c r="E234" s="39"/>
      <c r="H234"/>
      <c r="I234" s="29"/>
      <c r="J234" s="82"/>
      <c r="AB234"/>
      <c r="AE234" s="39"/>
      <c r="AF234" s="227"/>
      <c r="BR234"/>
      <c r="BT234"/>
      <c r="BX234" s="82"/>
      <c r="BY234" s="82"/>
      <c r="BZ234" s="82"/>
      <c r="CA234" s="82"/>
      <c r="CB234" s="82"/>
      <c r="CC234" s="82"/>
      <c r="CD234" s="82"/>
      <c r="CE234" s="82"/>
      <c r="CF234" s="82"/>
      <c r="CG234" s="82"/>
      <c r="CH234" s="31"/>
      <c r="CI234" s="31"/>
      <c r="CJ234"/>
    </row>
    <row r="235" spans="1:88" ht="14.25" x14ac:dyDescent="0.2">
      <c r="A235"/>
      <c r="B235" s="22"/>
      <c r="C235" s="22"/>
      <c r="D235" s="82"/>
      <c r="E235" s="39"/>
      <c r="H235"/>
      <c r="I235" s="29"/>
      <c r="J235" s="82"/>
      <c r="AB235"/>
      <c r="AE235" s="39"/>
      <c r="AF235" s="227"/>
      <c r="BR235"/>
      <c r="BT235"/>
      <c r="BX235" s="82"/>
      <c r="BY235" s="82"/>
      <c r="BZ235" s="82"/>
      <c r="CA235" s="82"/>
      <c r="CB235" s="82"/>
      <c r="CC235" s="82"/>
      <c r="CD235" s="82"/>
      <c r="CE235" s="82"/>
      <c r="CF235" s="82"/>
      <c r="CG235" s="82"/>
      <c r="CH235" s="31"/>
      <c r="CI235" s="31"/>
      <c r="CJ235"/>
    </row>
    <row r="236" spans="1:88" ht="14.25" x14ac:dyDescent="0.2">
      <c r="A236"/>
      <c r="B236" s="22"/>
      <c r="C236" s="22"/>
      <c r="D236" s="82"/>
      <c r="E236" s="39"/>
      <c r="H236"/>
      <c r="I236" s="29"/>
      <c r="J236" s="82"/>
      <c r="AB236"/>
      <c r="AE236" s="39"/>
      <c r="AF236" s="227"/>
      <c r="BR236"/>
      <c r="BT236"/>
      <c r="BX236" s="82"/>
      <c r="BY236" s="82"/>
      <c r="BZ236" s="82"/>
      <c r="CA236" s="82"/>
      <c r="CB236" s="82"/>
      <c r="CC236" s="82"/>
      <c r="CD236" s="82"/>
      <c r="CE236" s="82"/>
      <c r="CF236" s="82"/>
      <c r="CG236" s="82"/>
      <c r="CH236" s="31"/>
      <c r="CI236" s="31"/>
      <c r="CJ236"/>
    </row>
    <row r="237" spans="1:88" ht="14.25" x14ac:dyDescent="0.2">
      <c r="A237"/>
      <c r="B237" s="22"/>
      <c r="C237" s="22"/>
      <c r="D237" s="82"/>
      <c r="E237" s="39"/>
      <c r="H237"/>
      <c r="I237" s="29"/>
      <c r="J237" s="82"/>
      <c r="AB237"/>
      <c r="AE237" s="39"/>
      <c r="AF237" s="227"/>
      <c r="BR237"/>
      <c r="BT237"/>
      <c r="BX237" s="82"/>
      <c r="BY237" s="82"/>
      <c r="BZ237" s="82"/>
      <c r="CA237" s="82"/>
      <c r="CB237" s="82"/>
      <c r="CC237" s="82"/>
      <c r="CD237" s="82"/>
      <c r="CE237" s="82"/>
      <c r="CF237" s="82"/>
      <c r="CG237" s="82"/>
      <c r="CH237" s="31"/>
      <c r="CI237" s="31"/>
      <c r="CJ237"/>
    </row>
    <row r="238" spans="1:88" ht="14.25" x14ac:dyDescent="0.2">
      <c r="A238"/>
      <c r="B238" s="22"/>
      <c r="C238" s="22"/>
      <c r="D238" s="82"/>
      <c r="E238" s="39"/>
      <c r="H238"/>
      <c r="I238" s="29"/>
      <c r="J238" s="82"/>
      <c r="AB238"/>
      <c r="AE238" s="39"/>
      <c r="AF238" s="227"/>
      <c r="BR238"/>
      <c r="BT238"/>
      <c r="BX238" s="82"/>
      <c r="BY238" s="82"/>
      <c r="BZ238" s="82"/>
      <c r="CA238" s="82"/>
      <c r="CB238" s="82"/>
      <c r="CC238" s="82"/>
      <c r="CD238" s="82"/>
      <c r="CE238" s="82"/>
      <c r="CF238" s="82"/>
      <c r="CG238" s="82"/>
      <c r="CH238" s="31"/>
      <c r="CI238" s="31"/>
      <c r="CJ238"/>
    </row>
    <row r="239" spans="1:88" ht="14.25" x14ac:dyDescent="0.2">
      <c r="A239"/>
      <c r="B239" s="22"/>
      <c r="C239" s="22"/>
      <c r="D239" s="82"/>
      <c r="E239" s="39"/>
      <c r="H239"/>
      <c r="I239" s="29"/>
      <c r="J239" s="82"/>
      <c r="AB239"/>
      <c r="AE239" s="39"/>
      <c r="AF239" s="227"/>
      <c r="BR239"/>
      <c r="BT239"/>
      <c r="BX239" s="82"/>
      <c r="BY239" s="82"/>
      <c r="BZ239" s="82"/>
      <c r="CA239" s="82"/>
      <c r="CB239" s="82"/>
      <c r="CC239" s="82"/>
      <c r="CD239" s="82"/>
      <c r="CE239" s="82"/>
      <c r="CF239" s="82"/>
      <c r="CG239" s="82"/>
      <c r="CH239" s="31"/>
      <c r="CI239" s="31"/>
      <c r="CJ239"/>
    </row>
    <row r="240" spans="1:88" ht="14.25" x14ac:dyDescent="0.2">
      <c r="A240"/>
      <c r="B240" s="22"/>
      <c r="C240" s="22"/>
      <c r="D240" s="82"/>
      <c r="E240" s="39"/>
      <c r="H240"/>
      <c r="I240" s="29"/>
      <c r="J240" s="82"/>
      <c r="AB240"/>
      <c r="AE240" s="39"/>
      <c r="AF240" s="227"/>
      <c r="BR240"/>
      <c r="BT240"/>
      <c r="BX240" s="82"/>
      <c r="BY240" s="82"/>
      <c r="BZ240" s="82"/>
      <c r="CA240" s="82"/>
      <c r="CB240" s="82"/>
      <c r="CC240" s="82"/>
      <c r="CD240" s="82"/>
      <c r="CE240" s="82"/>
      <c r="CF240" s="82"/>
      <c r="CG240" s="82"/>
      <c r="CH240" s="31"/>
      <c r="CI240" s="31"/>
      <c r="CJ240"/>
    </row>
    <row r="241" spans="1:88" ht="14.25" x14ac:dyDescent="0.2">
      <c r="A241"/>
      <c r="B241" s="22"/>
      <c r="C241" s="22"/>
      <c r="D241" s="82"/>
      <c r="E241" s="39"/>
      <c r="H241"/>
      <c r="I241" s="29"/>
      <c r="J241" s="82"/>
      <c r="AB241"/>
      <c r="AE241" s="39"/>
      <c r="AF241" s="227"/>
      <c r="BR241"/>
      <c r="BT241"/>
      <c r="BX241" s="82"/>
      <c r="BY241" s="82"/>
      <c r="BZ241" s="82"/>
      <c r="CA241" s="82"/>
      <c r="CB241" s="82"/>
      <c r="CC241" s="82"/>
      <c r="CD241" s="82"/>
      <c r="CE241" s="82"/>
      <c r="CF241" s="82"/>
      <c r="CG241" s="82"/>
      <c r="CH241" s="31"/>
      <c r="CI241" s="31"/>
      <c r="CJ241"/>
    </row>
    <row r="242" spans="1:88" ht="14.25" x14ac:dyDescent="0.2">
      <c r="A242"/>
      <c r="B242" s="22"/>
      <c r="C242" s="22"/>
      <c r="D242" s="82"/>
      <c r="E242" s="39"/>
      <c r="H242"/>
      <c r="I242" s="29"/>
      <c r="J242" s="82"/>
      <c r="AB242"/>
      <c r="AE242" s="39"/>
      <c r="AF242" s="227"/>
      <c r="BR242"/>
      <c r="BT242"/>
      <c r="BX242" s="82"/>
      <c r="BY242" s="82"/>
      <c r="BZ242" s="82"/>
      <c r="CA242" s="82"/>
      <c r="CB242" s="82"/>
      <c r="CC242" s="82"/>
      <c r="CD242" s="82"/>
      <c r="CE242" s="82"/>
      <c r="CF242" s="82"/>
      <c r="CG242" s="82"/>
      <c r="CH242" s="31"/>
      <c r="CI242" s="31"/>
      <c r="CJ242"/>
    </row>
    <row r="243" spans="1:88" ht="14.25" x14ac:dyDescent="0.2">
      <c r="A243"/>
      <c r="B243" s="22"/>
      <c r="C243" s="22"/>
      <c r="D243" s="82"/>
      <c r="E243" s="39"/>
      <c r="H243"/>
      <c r="I243" s="29"/>
      <c r="J243" s="82"/>
      <c r="AB243"/>
      <c r="AE243" s="39"/>
      <c r="AF243" s="227"/>
      <c r="BR243"/>
      <c r="BT243"/>
      <c r="BX243" s="82"/>
      <c r="BY243" s="82"/>
      <c r="BZ243" s="82"/>
      <c r="CA243" s="82"/>
      <c r="CB243" s="82"/>
      <c r="CC243" s="82"/>
      <c r="CD243" s="82"/>
      <c r="CE243" s="82"/>
      <c r="CF243" s="82"/>
      <c r="CG243" s="82"/>
      <c r="CH243" s="31"/>
      <c r="CI243" s="31"/>
      <c r="CJ243"/>
    </row>
    <row r="244" spans="1:88" ht="14.25" x14ac:dyDescent="0.2">
      <c r="A244"/>
      <c r="B244" s="22"/>
      <c r="C244" s="22"/>
      <c r="D244" s="82"/>
      <c r="E244" s="39"/>
      <c r="H244"/>
      <c r="I244" s="29"/>
      <c r="J244" s="82"/>
      <c r="AB244"/>
      <c r="AE244" s="39"/>
      <c r="AF244" s="227"/>
      <c r="BR244"/>
      <c r="BT244"/>
      <c r="BX244" s="82"/>
      <c r="BY244" s="82"/>
      <c r="BZ244" s="82"/>
      <c r="CA244" s="82"/>
      <c r="CB244" s="82"/>
      <c r="CC244" s="82"/>
      <c r="CD244" s="82"/>
      <c r="CE244" s="82"/>
      <c r="CF244" s="82"/>
      <c r="CG244" s="82"/>
      <c r="CH244" s="31"/>
      <c r="CI244" s="31"/>
      <c r="CJ244"/>
    </row>
    <row r="245" spans="1:88" ht="14.25" x14ac:dyDescent="0.2">
      <c r="A245"/>
      <c r="B245" s="22"/>
      <c r="C245" s="22"/>
      <c r="D245" s="82"/>
      <c r="E245" s="39"/>
      <c r="H245"/>
      <c r="I245" s="29"/>
      <c r="J245" s="82"/>
      <c r="AB245"/>
      <c r="AE245" s="39"/>
      <c r="AF245" s="227"/>
      <c r="BR245"/>
      <c r="BT245"/>
      <c r="BX245" s="82"/>
      <c r="BY245" s="82"/>
      <c r="BZ245" s="82"/>
      <c r="CA245" s="82"/>
      <c r="CB245" s="82"/>
      <c r="CC245" s="82"/>
      <c r="CD245" s="82"/>
      <c r="CE245" s="82"/>
      <c r="CF245" s="82"/>
      <c r="CG245" s="82"/>
      <c r="CH245" s="31"/>
      <c r="CI245" s="31"/>
      <c r="CJ245"/>
    </row>
    <row r="246" spans="1:88" ht="14.25" x14ac:dyDescent="0.2">
      <c r="A246"/>
      <c r="B246" s="22"/>
      <c r="C246" s="22"/>
      <c r="D246" s="82"/>
      <c r="E246" s="39"/>
      <c r="H246"/>
      <c r="I246" s="29"/>
      <c r="J246" s="82"/>
      <c r="AB246"/>
      <c r="AE246" s="39"/>
      <c r="AF246" s="227"/>
      <c r="BR246"/>
      <c r="BT246"/>
      <c r="BX246" s="82"/>
      <c r="BY246" s="82"/>
      <c r="BZ246" s="82"/>
      <c r="CA246" s="82"/>
      <c r="CB246" s="82"/>
      <c r="CC246" s="82"/>
      <c r="CD246" s="82"/>
      <c r="CE246" s="82"/>
      <c r="CF246" s="82"/>
      <c r="CG246" s="82"/>
      <c r="CH246" s="31"/>
      <c r="CI246" s="31"/>
      <c r="CJ246"/>
    </row>
    <row r="247" spans="1:88" ht="14.25" x14ac:dyDescent="0.2">
      <c r="A247"/>
      <c r="B247" s="22"/>
      <c r="C247" s="22"/>
      <c r="D247" s="82"/>
      <c r="E247" s="39"/>
      <c r="H247"/>
      <c r="I247" s="29"/>
      <c r="J247" s="82"/>
      <c r="AB247"/>
      <c r="AE247" s="39"/>
      <c r="AF247" s="227"/>
      <c r="BR247"/>
      <c r="BT247"/>
      <c r="BX247" s="82"/>
      <c r="BY247" s="82"/>
      <c r="BZ247" s="82"/>
      <c r="CA247" s="82"/>
      <c r="CB247" s="82"/>
      <c r="CC247" s="82"/>
      <c r="CD247" s="82"/>
      <c r="CE247" s="82"/>
      <c r="CF247" s="82"/>
      <c r="CG247" s="82"/>
      <c r="CH247" s="31"/>
      <c r="CI247" s="31"/>
      <c r="CJ247"/>
    </row>
    <row r="248" spans="1:88" ht="14.25" x14ac:dyDescent="0.2">
      <c r="A248"/>
      <c r="B248" s="22"/>
      <c r="C248" s="22"/>
      <c r="D248" s="82"/>
      <c r="E248" s="39"/>
      <c r="H248"/>
      <c r="I248" s="29"/>
      <c r="J248" s="82"/>
      <c r="AB248"/>
      <c r="AE248" s="39"/>
      <c r="AF248" s="227"/>
      <c r="BR248"/>
      <c r="BT248"/>
      <c r="BX248" s="82"/>
      <c r="BY248" s="82"/>
      <c r="BZ248" s="82"/>
      <c r="CA248" s="82"/>
      <c r="CB248" s="82"/>
      <c r="CC248" s="82"/>
      <c r="CD248" s="82"/>
      <c r="CE248" s="82"/>
      <c r="CF248" s="82"/>
      <c r="CG248" s="82"/>
      <c r="CH248" s="31"/>
      <c r="CI248" s="31"/>
      <c r="CJ248"/>
    </row>
    <row r="249" spans="1:88" ht="14.25" x14ac:dyDescent="0.2">
      <c r="A249"/>
      <c r="B249" s="22"/>
      <c r="C249" s="22"/>
      <c r="D249" s="82"/>
      <c r="E249" s="39"/>
      <c r="H249"/>
      <c r="I249" s="29"/>
      <c r="J249" s="82"/>
      <c r="AB249"/>
      <c r="AE249" s="39"/>
      <c r="AF249" s="227"/>
      <c r="BR249"/>
      <c r="BT249"/>
      <c r="BX249" s="82"/>
      <c r="BY249" s="82"/>
      <c r="BZ249" s="82"/>
      <c r="CA249" s="82"/>
      <c r="CB249" s="82"/>
      <c r="CC249" s="82"/>
      <c r="CD249" s="82"/>
      <c r="CE249" s="82"/>
      <c r="CF249" s="82"/>
      <c r="CG249" s="82"/>
      <c r="CH249" s="31"/>
      <c r="CI249" s="31"/>
      <c r="CJ249"/>
    </row>
    <row r="250" spans="1:88" ht="14.25" x14ac:dyDescent="0.2">
      <c r="A250"/>
      <c r="B250" s="22"/>
      <c r="C250" s="22"/>
      <c r="D250" s="82"/>
      <c r="E250" s="39"/>
      <c r="H250"/>
      <c r="I250" s="29"/>
      <c r="J250" s="82"/>
      <c r="AB250"/>
      <c r="AE250" s="39"/>
      <c r="AF250" s="227"/>
      <c r="BR250"/>
      <c r="BT250"/>
      <c r="BX250" s="82"/>
      <c r="BY250" s="82"/>
      <c r="BZ250" s="82"/>
      <c r="CA250" s="82"/>
      <c r="CB250" s="82"/>
      <c r="CC250" s="82"/>
      <c r="CD250" s="82"/>
      <c r="CE250" s="82"/>
      <c r="CF250" s="82"/>
      <c r="CG250" s="82"/>
      <c r="CH250" s="31"/>
      <c r="CI250" s="31"/>
      <c r="CJ250"/>
    </row>
    <row r="251" spans="1:88" ht="14.25" x14ac:dyDescent="0.2">
      <c r="A251"/>
      <c r="B251" s="22"/>
      <c r="C251" s="22"/>
      <c r="D251" s="82"/>
      <c r="E251" s="39"/>
      <c r="H251"/>
      <c r="I251" s="29"/>
      <c r="J251" s="82"/>
      <c r="AB251"/>
      <c r="AE251" s="39"/>
      <c r="AF251" s="227"/>
      <c r="BR251"/>
      <c r="BT251"/>
      <c r="BX251" s="82"/>
      <c r="BY251" s="82"/>
      <c r="BZ251" s="82"/>
      <c r="CA251" s="82"/>
      <c r="CB251" s="82"/>
      <c r="CC251" s="82"/>
      <c r="CD251" s="82"/>
      <c r="CE251" s="82"/>
      <c r="CF251" s="82"/>
      <c r="CG251" s="82"/>
      <c r="CH251" s="31"/>
      <c r="CI251" s="31"/>
      <c r="CJ251"/>
    </row>
    <row r="252" spans="1:88" ht="14.25" x14ac:dyDescent="0.2">
      <c r="A252"/>
      <c r="B252" s="22"/>
      <c r="C252" s="22"/>
      <c r="D252" s="82"/>
      <c r="E252" s="39"/>
      <c r="H252"/>
      <c r="I252" s="29"/>
      <c r="J252" s="82"/>
      <c r="AB252"/>
      <c r="AE252" s="39"/>
      <c r="AF252" s="227"/>
      <c r="BR252"/>
      <c r="BT252"/>
      <c r="BX252" s="82"/>
      <c r="BY252" s="82"/>
      <c r="BZ252" s="82"/>
      <c r="CA252" s="82"/>
      <c r="CB252" s="82"/>
      <c r="CC252" s="82"/>
      <c r="CD252" s="82"/>
      <c r="CE252" s="82"/>
      <c r="CF252" s="82"/>
      <c r="CG252" s="82"/>
      <c r="CH252" s="31"/>
      <c r="CI252" s="31"/>
      <c r="CJ252"/>
    </row>
    <row r="253" spans="1:88" ht="14.25" x14ac:dyDescent="0.2">
      <c r="A253"/>
      <c r="B253" s="22"/>
      <c r="C253" s="22"/>
      <c r="D253" s="82"/>
      <c r="E253" s="39"/>
      <c r="H253"/>
      <c r="I253" s="29"/>
      <c r="J253" s="82"/>
      <c r="AB253"/>
      <c r="AE253" s="39"/>
      <c r="AF253" s="227"/>
      <c r="BR253"/>
      <c r="BT253"/>
      <c r="BX253" s="82"/>
      <c r="BY253" s="82"/>
      <c r="BZ253" s="82"/>
      <c r="CA253" s="82"/>
      <c r="CB253" s="82"/>
      <c r="CC253" s="82"/>
      <c r="CD253" s="82"/>
      <c r="CE253" s="82"/>
      <c r="CF253" s="82"/>
      <c r="CG253" s="82"/>
      <c r="CH253" s="31"/>
      <c r="CI253" s="31"/>
      <c r="CJ253"/>
    </row>
    <row r="254" spans="1:88" ht="14.25" x14ac:dyDescent="0.2">
      <c r="A254"/>
      <c r="B254" s="22"/>
      <c r="C254" s="22"/>
      <c r="D254" s="82"/>
      <c r="E254" s="39"/>
      <c r="H254"/>
      <c r="I254" s="29"/>
      <c r="J254" s="82"/>
      <c r="AB254"/>
      <c r="AE254" s="39"/>
      <c r="AF254" s="227"/>
      <c r="BR254"/>
      <c r="BT254"/>
      <c r="BX254" s="82"/>
      <c r="BY254" s="82"/>
      <c r="BZ254" s="82"/>
      <c r="CA254" s="82"/>
      <c r="CB254" s="82"/>
      <c r="CC254" s="82"/>
      <c r="CD254" s="82"/>
      <c r="CE254" s="82"/>
      <c r="CF254" s="82"/>
      <c r="CG254" s="82"/>
      <c r="CH254" s="31"/>
      <c r="CI254" s="31"/>
      <c r="CJ254"/>
    </row>
    <row r="255" spans="1:88" ht="14.25" x14ac:dyDescent="0.2">
      <c r="A255"/>
      <c r="B255" s="22"/>
      <c r="C255" s="22"/>
      <c r="D255" s="82"/>
      <c r="E255" s="39"/>
      <c r="H255"/>
      <c r="I255" s="29"/>
      <c r="J255" s="82"/>
      <c r="AB255"/>
      <c r="AE255" s="39"/>
      <c r="AF255" s="227"/>
      <c r="BR255"/>
      <c r="BT255"/>
      <c r="BX255" s="82"/>
      <c r="BY255" s="82"/>
      <c r="BZ255" s="82"/>
      <c r="CA255" s="82"/>
      <c r="CB255" s="82"/>
      <c r="CC255" s="82"/>
      <c r="CD255" s="82"/>
      <c r="CE255" s="82"/>
      <c r="CF255" s="82"/>
      <c r="CG255" s="82"/>
      <c r="CH255" s="31"/>
      <c r="CI255" s="31"/>
      <c r="CJ255"/>
    </row>
    <row r="256" spans="1:88" ht="14.25" x14ac:dyDescent="0.2">
      <c r="A256"/>
      <c r="B256" s="22"/>
      <c r="C256" s="22"/>
      <c r="D256" s="82"/>
      <c r="E256" s="39"/>
      <c r="H256"/>
      <c r="I256" s="29"/>
      <c r="J256" s="82"/>
      <c r="AB256"/>
      <c r="AE256" s="39"/>
      <c r="AF256" s="227"/>
      <c r="BR256"/>
      <c r="BT256"/>
      <c r="BX256" s="82"/>
      <c r="BY256" s="82"/>
      <c r="BZ256" s="82"/>
      <c r="CA256" s="82"/>
      <c r="CB256" s="82"/>
      <c r="CC256" s="82"/>
      <c r="CD256" s="82"/>
      <c r="CE256" s="82"/>
      <c r="CF256" s="82"/>
      <c r="CG256" s="82"/>
      <c r="CH256" s="31"/>
      <c r="CI256" s="31"/>
      <c r="CJ256"/>
    </row>
    <row r="257" spans="1:88" ht="14.25" x14ac:dyDescent="0.2">
      <c r="A257"/>
      <c r="B257" s="22"/>
      <c r="C257" s="22"/>
      <c r="D257" s="82"/>
      <c r="E257" s="39"/>
      <c r="H257"/>
      <c r="I257" s="29"/>
      <c r="J257" s="82"/>
      <c r="AB257"/>
      <c r="AE257" s="39"/>
      <c r="AF257" s="227"/>
      <c r="BR257"/>
      <c r="BT257"/>
      <c r="BX257" s="82"/>
      <c r="BY257" s="82"/>
      <c r="BZ257" s="82"/>
      <c r="CA257" s="82"/>
      <c r="CB257" s="82"/>
      <c r="CC257" s="82"/>
      <c r="CD257" s="82"/>
      <c r="CE257" s="82"/>
      <c r="CF257" s="82"/>
      <c r="CG257" s="82"/>
      <c r="CH257" s="31"/>
      <c r="CI257" s="31"/>
      <c r="CJ257"/>
    </row>
    <row r="258" spans="1:88" ht="14.25" x14ac:dyDescent="0.2">
      <c r="A258"/>
      <c r="B258" s="22"/>
      <c r="C258" s="22"/>
      <c r="D258" s="82"/>
      <c r="E258" s="39"/>
      <c r="H258"/>
      <c r="I258" s="29"/>
      <c r="J258" s="82"/>
      <c r="AB258"/>
      <c r="AE258" s="39"/>
      <c r="AF258" s="227"/>
      <c r="BR258"/>
      <c r="BT258"/>
      <c r="BX258" s="82"/>
      <c r="BY258" s="82"/>
      <c r="BZ258" s="82"/>
      <c r="CA258" s="82"/>
      <c r="CB258" s="82"/>
      <c r="CC258" s="82"/>
      <c r="CD258" s="82"/>
      <c r="CE258" s="82"/>
      <c r="CF258" s="82"/>
      <c r="CG258" s="82"/>
      <c r="CH258" s="31"/>
      <c r="CI258" s="31"/>
      <c r="CJ258"/>
    </row>
    <row r="259" spans="1:88" ht="14.25" x14ac:dyDescent="0.2">
      <c r="A259"/>
      <c r="B259" s="22"/>
      <c r="C259" s="22"/>
      <c r="D259" s="82"/>
      <c r="E259" s="39"/>
      <c r="H259"/>
      <c r="I259" s="29"/>
      <c r="J259" s="82"/>
      <c r="AB259"/>
      <c r="AE259" s="39"/>
      <c r="AF259" s="227"/>
      <c r="BR259"/>
      <c r="BT259"/>
      <c r="BX259" s="82"/>
      <c r="BY259" s="82"/>
      <c r="BZ259" s="82"/>
      <c r="CA259" s="82"/>
      <c r="CB259" s="82"/>
      <c r="CC259" s="82"/>
      <c r="CD259" s="82"/>
      <c r="CE259" s="82"/>
      <c r="CF259" s="82"/>
      <c r="CG259" s="82"/>
      <c r="CH259" s="31"/>
      <c r="CI259" s="31"/>
      <c r="CJ259"/>
    </row>
    <row r="260" spans="1:88" ht="14.25" x14ac:dyDescent="0.2">
      <c r="A260"/>
      <c r="B260" s="22"/>
      <c r="C260" s="22"/>
      <c r="D260" s="82"/>
      <c r="E260" s="39"/>
      <c r="H260"/>
      <c r="I260" s="29"/>
      <c r="J260" s="82"/>
      <c r="AB260"/>
      <c r="AE260" s="39"/>
      <c r="AF260" s="227"/>
      <c r="BR260"/>
      <c r="BT260"/>
      <c r="BX260" s="82"/>
      <c r="BY260" s="82"/>
      <c r="BZ260" s="82"/>
      <c r="CA260" s="82"/>
      <c r="CB260" s="82"/>
      <c r="CC260" s="82"/>
      <c r="CD260" s="82"/>
      <c r="CE260" s="82"/>
      <c r="CF260" s="82"/>
      <c r="CG260" s="82"/>
      <c r="CH260" s="31"/>
      <c r="CI260" s="31"/>
      <c r="CJ260"/>
    </row>
    <row r="261" spans="1:88" ht="14.25" x14ac:dyDescent="0.2">
      <c r="A261"/>
      <c r="B261" s="22"/>
      <c r="C261" s="22"/>
      <c r="D261" s="82"/>
      <c r="E261" s="39"/>
      <c r="H261"/>
      <c r="I261" s="29"/>
      <c r="J261" s="82"/>
      <c r="AB261"/>
      <c r="AE261" s="39"/>
      <c r="AF261" s="227"/>
      <c r="BR261"/>
      <c r="BT261"/>
      <c r="BX261" s="82"/>
      <c r="BY261" s="82"/>
      <c r="BZ261" s="82"/>
      <c r="CA261" s="82"/>
      <c r="CB261" s="82"/>
      <c r="CC261" s="82"/>
      <c r="CD261" s="82"/>
      <c r="CE261" s="82"/>
      <c r="CF261" s="82"/>
      <c r="CG261" s="82"/>
      <c r="CH261" s="31"/>
      <c r="CI261" s="31"/>
      <c r="CJ261"/>
    </row>
    <row r="262" spans="1:88" ht="14.25" x14ac:dyDescent="0.2">
      <c r="A262"/>
      <c r="B262" s="22"/>
      <c r="C262" s="22"/>
      <c r="D262" s="82"/>
      <c r="E262" s="39"/>
      <c r="H262"/>
      <c r="I262" s="29"/>
      <c r="J262" s="82"/>
      <c r="AB262"/>
      <c r="AE262" s="39"/>
      <c r="AF262" s="227"/>
      <c r="BR262"/>
      <c r="BT262"/>
      <c r="BX262" s="82"/>
      <c r="BY262" s="82"/>
      <c r="BZ262" s="82"/>
      <c r="CA262" s="82"/>
      <c r="CB262" s="82"/>
      <c r="CC262" s="82"/>
      <c r="CD262" s="82"/>
      <c r="CE262" s="82"/>
      <c r="CF262" s="82"/>
      <c r="CG262" s="82"/>
      <c r="CH262" s="31"/>
      <c r="CI262" s="31"/>
      <c r="CJ262"/>
    </row>
    <row r="263" spans="1:88" ht="14.25" x14ac:dyDescent="0.2">
      <c r="A263"/>
      <c r="B263" s="22"/>
      <c r="C263" s="22"/>
      <c r="D263" s="82"/>
      <c r="E263" s="39"/>
      <c r="H263"/>
      <c r="I263" s="29"/>
      <c r="J263" s="82"/>
      <c r="AB263"/>
      <c r="AE263" s="39"/>
      <c r="AF263" s="227"/>
      <c r="BR263"/>
      <c r="BT263"/>
      <c r="BX263" s="82"/>
      <c r="BY263" s="82"/>
      <c r="BZ263" s="82"/>
      <c r="CA263" s="82"/>
      <c r="CB263" s="82"/>
      <c r="CC263" s="82"/>
      <c r="CD263" s="82"/>
      <c r="CE263" s="82"/>
      <c r="CF263" s="82"/>
      <c r="CG263" s="82"/>
      <c r="CH263" s="31"/>
      <c r="CI263" s="31"/>
      <c r="CJ263"/>
    </row>
    <row r="264" spans="1:88" ht="14.25" x14ac:dyDescent="0.2">
      <c r="A264"/>
      <c r="B264" s="22"/>
      <c r="C264" s="22"/>
      <c r="D264" s="82"/>
      <c r="E264" s="39"/>
      <c r="H264"/>
      <c r="I264" s="29"/>
      <c r="J264" s="82"/>
      <c r="AB264"/>
      <c r="AE264" s="39"/>
      <c r="AF264" s="227"/>
      <c r="BR264"/>
      <c r="BT264"/>
      <c r="BX264" s="82"/>
      <c r="BY264" s="82"/>
      <c r="BZ264" s="82"/>
      <c r="CA264" s="82"/>
      <c r="CB264" s="82"/>
      <c r="CC264" s="82"/>
      <c r="CD264" s="82"/>
      <c r="CE264" s="82"/>
      <c r="CF264" s="82"/>
      <c r="CG264" s="82"/>
      <c r="CH264" s="31"/>
      <c r="CI264" s="31"/>
      <c r="CJ264"/>
    </row>
    <row r="265" spans="1:88" ht="14.25" x14ac:dyDescent="0.2">
      <c r="A265"/>
      <c r="B265" s="22"/>
      <c r="C265" s="22"/>
      <c r="D265" s="82"/>
      <c r="E265" s="39"/>
      <c r="H265"/>
      <c r="I265" s="29"/>
      <c r="J265" s="82"/>
      <c r="AB265"/>
      <c r="AE265" s="39"/>
      <c r="AF265" s="227"/>
      <c r="BR265"/>
      <c r="BT265"/>
      <c r="BX265" s="82"/>
      <c r="BY265" s="82"/>
      <c r="BZ265" s="82"/>
      <c r="CA265" s="82"/>
      <c r="CB265" s="82"/>
      <c r="CC265" s="82"/>
      <c r="CD265" s="82"/>
      <c r="CE265" s="82"/>
      <c r="CF265" s="82"/>
      <c r="CG265" s="82"/>
      <c r="CH265" s="31"/>
      <c r="CI265" s="31"/>
      <c r="CJ265"/>
    </row>
    <row r="266" spans="1:88" ht="14.25" x14ac:dyDescent="0.2">
      <c r="A266"/>
      <c r="B266" s="22"/>
      <c r="C266" s="22"/>
      <c r="D266" s="82"/>
      <c r="E266" s="39"/>
      <c r="H266"/>
      <c r="I266" s="29"/>
      <c r="J266" s="82"/>
      <c r="AB266"/>
      <c r="AE266" s="39"/>
      <c r="AF266" s="227"/>
      <c r="BR266"/>
      <c r="BT266"/>
      <c r="BX266" s="82"/>
      <c r="BY266" s="82"/>
      <c r="BZ266" s="82"/>
      <c r="CA266" s="82"/>
      <c r="CB266" s="82"/>
      <c r="CC266" s="82"/>
      <c r="CD266" s="82"/>
      <c r="CE266" s="82"/>
      <c r="CF266" s="82"/>
      <c r="CG266" s="82"/>
      <c r="CH266" s="31"/>
      <c r="CI266" s="31"/>
      <c r="CJ266"/>
    </row>
    <row r="267" spans="1:88" ht="14.25" x14ac:dyDescent="0.2">
      <c r="A267"/>
      <c r="B267" s="22"/>
      <c r="C267" s="22"/>
      <c r="D267" s="82"/>
      <c r="E267" s="39"/>
      <c r="H267"/>
      <c r="I267" s="29"/>
      <c r="J267" s="82"/>
      <c r="AB267"/>
      <c r="AE267" s="39"/>
      <c r="AF267" s="227"/>
      <c r="BR267"/>
      <c r="BT267"/>
      <c r="BX267" s="82"/>
      <c r="BY267" s="82"/>
      <c r="BZ267" s="82"/>
      <c r="CA267" s="82"/>
      <c r="CB267" s="82"/>
      <c r="CC267" s="82"/>
      <c r="CD267" s="82"/>
      <c r="CE267" s="82"/>
      <c r="CF267" s="82"/>
      <c r="CG267" s="82"/>
      <c r="CH267" s="31"/>
      <c r="CI267" s="31"/>
      <c r="CJ267"/>
    </row>
    <row r="268" spans="1:88" ht="14.25" x14ac:dyDescent="0.2">
      <c r="A268"/>
      <c r="B268" s="22"/>
      <c r="C268" s="22"/>
      <c r="D268" s="82"/>
      <c r="E268" s="39"/>
      <c r="H268"/>
      <c r="I268" s="29"/>
      <c r="J268" s="82"/>
      <c r="AB268"/>
      <c r="AE268" s="39"/>
      <c r="AF268" s="227"/>
      <c r="BR268"/>
      <c r="BT268"/>
      <c r="BX268" s="82"/>
      <c r="BY268" s="82"/>
      <c r="BZ268" s="82"/>
      <c r="CA268" s="82"/>
      <c r="CB268" s="82"/>
      <c r="CC268" s="82"/>
      <c r="CD268" s="82"/>
      <c r="CE268" s="82"/>
      <c r="CF268" s="82"/>
      <c r="CG268" s="82"/>
      <c r="CH268" s="31"/>
      <c r="CI268" s="31"/>
      <c r="CJ268"/>
    </row>
    <row r="269" spans="1:88" ht="14.25" x14ac:dyDescent="0.2">
      <c r="A269"/>
      <c r="B269" s="22"/>
      <c r="C269" s="22"/>
      <c r="D269" s="82"/>
      <c r="E269" s="39"/>
      <c r="H269"/>
      <c r="I269" s="29"/>
      <c r="J269" s="82"/>
      <c r="AB269"/>
      <c r="AE269" s="39"/>
      <c r="AF269" s="227"/>
      <c r="BR269"/>
      <c r="BT269"/>
      <c r="BX269" s="82"/>
      <c r="BY269" s="82"/>
      <c r="BZ269" s="82"/>
      <c r="CA269" s="82"/>
      <c r="CB269" s="82"/>
      <c r="CC269" s="82"/>
      <c r="CD269" s="82"/>
      <c r="CE269" s="82"/>
      <c r="CF269" s="82"/>
      <c r="CG269" s="82"/>
      <c r="CH269" s="31"/>
      <c r="CI269" s="31"/>
      <c r="CJ269"/>
    </row>
    <row r="270" spans="1:88" ht="14.25" x14ac:dyDescent="0.2">
      <c r="A270"/>
      <c r="B270" s="22"/>
      <c r="C270" s="22"/>
      <c r="D270" s="82"/>
      <c r="E270" s="39"/>
      <c r="H270"/>
      <c r="I270" s="29"/>
      <c r="J270" s="82"/>
      <c r="AB270"/>
      <c r="AE270" s="39"/>
      <c r="AF270" s="227"/>
      <c r="BR270"/>
      <c r="BT270"/>
      <c r="BX270" s="82"/>
      <c r="BY270" s="82"/>
      <c r="BZ270" s="82"/>
      <c r="CA270" s="82"/>
      <c r="CB270" s="82"/>
      <c r="CC270" s="82"/>
      <c r="CD270" s="82"/>
      <c r="CE270" s="82"/>
      <c r="CF270" s="82"/>
      <c r="CG270" s="82"/>
      <c r="CH270" s="31"/>
      <c r="CI270" s="31"/>
      <c r="CJ270"/>
    </row>
    <row r="271" spans="1:88" ht="14.25" x14ac:dyDescent="0.2">
      <c r="A271"/>
      <c r="B271" s="22"/>
      <c r="C271" s="22"/>
      <c r="D271" s="82"/>
      <c r="E271" s="39"/>
      <c r="H271"/>
      <c r="I271" s="29"/>
      <c r="J271" s="82"/>
      <c r="AB271"/>
      <c r="AE271" s="39"/>
      <c r="AF271" s="227"/>
      <c r="BR271"/>
      <c r="BT271"/>
      <c r="BX271" s="82"/>
      <c r="BY271" s="82"/>
      <c r="BZ271" s="82"/>
      <c r="CA271" s="82"/>
      <c r="CB271" s="82"/>
      <c r="CC271" s="82"/>
      <c r="CD271" s="82"/>
      <c r="CE271" s="82"/>
      <c r="CF271" s="82"/>
      <c r="CG271" s="82"/>
      <c r="CH271" s="31"/>
      <c r="CI271" s="31"/>
      <c r="CJ271"/>
    </row>
    <row r="272" spans="1:88" ht="14.25" x14ac:dyDescent="0.2">
      <c r="A272"/>
      <c r="B272" s="22"/>
      <c r="C272" s="22"/>
      <c r="D272" s="82"/>
      <c r="E272" s="39"/>
      <c r="H272"/>
      <c r="I272" s="29"/>
      <c r="J272" s="82"/>
      <c r="AB272"/>
      <c r="AE272" s="39"/>
      <c r="AF272" s="227"/>
      <c r="BR272"/>
      <c r="BT272"/>
      <c r="BX272" s="82"/>
      <c r="BY272" s="82"/>
      <c r="BZ272" s="82"/>
      <c r="CA272" s="82"/>
      <c r="CB272" s="82"/>
      <c r="CC272" s="82"/>
      <c r="CD272" s="82"/>
      <c r="CE272" s="82"/>
      <c r="CF272" s="82"/>
      <c r="CG272" s="82"/>
      <c r="CH272" s="31"/>
      <c r="CI272" s="31"/>
      <c r="CJ272"/>
    </row>
    <row r="273" spans="1:88" ht="14.25" x14ac:dyDescent="0.2">
      <c r="A273"/>
      <c r="B273" s="22"/>
      <c r="C273" s="22"/>
      <c r="D273" s="82"/>
      <c r="E273" s="39"/>
      <c r="H273"/>
      <c r="I273" s="29"/>
      <c r="J273" s="82"/>
      <c r="AB273"/>
      <c r="AE273" s="39"/>
      <c r="AF273" s="227"/>
      <c r="BR273"/>
      <c r="BT273"/>
      <c r="BX273" s="82"/>
      <c r="BY273" s="82"/>
      <c r="BZ273" s="82"/>
      <c r="CA273" s="82"/>
      <c r="CB273" s="82"/>
      <c r="CC273" s="82"/>
      <c r="CD273" s="82"/>
      <c r="CE273" s="82"/>
      <c r="CF273" s="82"/>
      <c r="CG273" s="82"/>
      <c r="CH273" s="31"/>
      <c r="CI273" s="31"/>
      <c r="CJ273"/>
    </row>
    <row r="274" spans="1:88" ht="14.25" x14ac:dyDescent="0.2">
      <c r="A274"/>
      <c r="B274" s="22"/>
      <c r="C274" s="22"/>
      <c r="D274" s="82"/>
      <c r="E274" s="39"/>
      <c r="H274"/>
      <c r="I274" s="29"/>
      <c r="J274" s="82"/>
      <c r="AB274"/>
      <c r="AE274" s="39"/>
      <c r="AF274" s="227"/>
      <c r="BR274"/>
      <c r="BT274"/>
      <c r="BX274" s="82"/>
      <c r="BY274" s="82"/>
      <c r="BZ274" s="82"/>
      <c r="CA274" s="82"/>
      <c r="CB274" s="82"/>
      <c r="CC274" s="82"/>
      <c r="CD274" s="82"/>
      <c r="CE274" s="82"/>
      <c r="CF274" s="82"/>
      <c r="CG274" s="82"/>
      <c r="CH274" s="31"/>
      <c r="CI274" s="31"/>
      <c r="CJ274"/>
    </row>
    <row r="275" spans="1:88" ht="14.25" x14ac:dyDescent="0.2">
      <c r="A275"/>
      <c r="B275" s="22"/>
      <c r="C275" s="22"/>
      <c r="D275" s="82"/>
      <c r="E275" s="39"/>
      <c r="H275"/>
      <c r="I275" s="29"/>
      <c r="J275" s="82"/>
      <c r="AB275"/>
      <c r="AE275" s="39"/>
      <c r="AF275" s="227"/>
      <c r="BR275"/>
      <c r="BT275"/>
      <c r="BX275" s="82"/>
      <c r="BY275" s="82"/>
      <c r="BZ275" s="82"/>
      <c r="CA275" s="82"/>
      <c r="CB275" s="82"/>
      <c r="CC275" s="82"/>
      <c r="CD275" s="82"/>
      <c r="CE275" s="82"/>
      <c r="CF275" s="82"/>
      <c r="CG275" s="82"/>
      <c r="CH275" s="31"/>
      <c r="CI275" s="31"/>
      <c r="CJ275"/>
    </row>
    <row r="276" spans="1:88" ht="14.25" x14ac:dyDescent="0.2">
      <c r="A276"/>
      <c r="B276" s="22"/>
      <c r="C276" s="22"/>
      <c r="D276" s="82"/>
      <c r="E276" s="39"/>
      <c r="H276"/>
      <c r="I276" s="29"/>
      <c r="J276" s="82"/>
      <c r="AB276"/>
      <c r="AE276" s="39"/>
      <c r="AF276" s="227"/>
      <c r="BR276"/>
      <c r="BT276"/>
      <c r="BX276" s="82"/>
      <c r="BY276" s="82"/>
      <c r="BZ276" s="82"/>
      <c r="CA276" s="82"/>
      <c r="CB276" s="82"/>
      <c r="CC276" s="82"/>
      <c r="CD276" s="82"/>
      <c r="CE276" s="82"/>
      <c r="CF276" s="82"/>
      <c r="CG276" s="82"/>
      <c r="CH276" s="31"/>
      <c r="CI276" s="31"/>
      <c r="CJ276"/>
    </row>
    <row r="277" spans="1:88" ht="14.25" x14ac:dyDescent="0.2">
      <c r="A277"/>
      <c r="B277" s="22"/>
      <c r="C277" s="22"/>
      <c r="D277" s="82"/>
      <c r="E277" s="39"/>
      <c r="H277"/>
      <c r="I277" s="29"/>
      <c r="J277" s="82"/>
      <c r="AB277"/>
      <c r="AE277" s="39"/>
      <c r="AF277" s="227"/>
      <c r="BR277"/>
      <c r="BT277"/>
      <c r="BX277" s="82"/>
      <c r="BY277" s="82"/>
      <c r="BZ277" s="82"/>
      <c r="CA277" s="82"/>
      <c r="CB277" s="82"/>
      <c r="CC277" s="82"/>
      <c r="CD277" s="82"/>
      <c r="CE277" s="82"/>
      <c r="CF277" s="82"/>
      <c r="CG277" s="82"/>
      <c r="CH277" s="31"/>
      <c r="CI277" s="31"/>
      <c r="CJ277"/>
    </row>
    <row r="278" spans="1:88" ht="14.25" x14ac:dyDescent="0.2">
      <c r="A278"/>
      <c r="B278" s="22"/>
      <c r="C278" s="22"/>
      <c r="D278" s="82"/>
      <c r="E278" s="39"/>
      <c r="H278"/>
      <c r="I278" s="29"/>
      <c r="J278" s="82"/>
      <c r="AB278"/>
      <c r="AE278" s="39"/>
      <c r="AF278" s="227"/>
      <c r="BR278"/>
      <c r="BT278"/>
      <c r="BX278" s="82"/>
      <c r="BY278" s="82"/>
      <c r="BZ278" s="82"/>
      <c r="CA278" s="82"/>
      <c r="CB278" s="82"/>
      <c r="CC278" s="82"/>
      <c r="CD278" s="82"/>
      <c r="CE278" s="82"/>
      <c r="CF278" s="82"/>
      <c r="CG278" s="82"/>
      <c r="CH278" s="31"/>
      <c r="CI278" s="31"/>
      <c r="CJ278"/>
    </row>
    <row r="279" spans="1:88" ht="14.25" x14ac:dyDescent="0.2">
      <c r="A279"/>
      <c r="B279" s="22"/>
      <c r="C279" s="22"/>
      <c r="D279" s="82"/>
      <c r="E279" s="39"/>
      <c r="H279"/>
      <c r="I279" s="29"/>
      <c r="J279" s="82"/>
      <c r="AB279"/>
      <c r="AE279" s="39"/>
      <c r="AF279" s="227"/>
      <c r="BR279"/>
      <c r="BT279"/>
      <c r="BX279" s="82"/>
      <c r="BY279" s="82"/>
      <c r="BZ279" s="82"/>
      <c r="CA279" s="82"/>
      <c r="CB279" s="82"/>
      <c r="CC279" s="82"/>
      <c r="CD279" s="82"/>
      <c r="CE279" s="82"/>
      <c r="CF279" s="82"/>
      <c r="CG279" s="82"/>
      <c r="CH279" s="31"/>
      <c r="CI279" s="31"/>
      <c r="CJ279"/>
    </row>
    <row r="280" spans="1:88" ht="14.25" x14ac:dyDescent="0.2">
      <c r="A280"/>
      <c r="B280" s="22"/>
      <c r="C280" s="22"/>
      <c r="D280" s="82"/>
      <c r="E280" s="39"/>
      <c r="H280"/>
      <c r="I280" s="29"/>
      <c r="J280" s="82"/>
      <c r="AB280"/>
      <c r="AE280" s="39"/>
      <c r="AF280" s="227"/>
      <c r="BR280"/>
      <c r="BT280"/>
      <c r="BX280" s="82"/>
      <c r="BY280" s="82"/>
      <c r="BZ280" s="82"/>
      <c r="CA280" s="82"/>
      <c r="CB280" s="82"/>
      <c r="CC280" s="82"/>
      <c r="CD280" s="82"/>
      <c r="CE280" s="82"/>
      <c r="CF280" s="82"/>
      <c r="CG280" s="82"/>
      <c r="CH280" s="31"/>
      <c r="CI280" s="31"/>
      <c r="CJ280"/>
    </row>
    <row r="281" spans="1:88" ht="14.25" x14ac:dyDescent="0.2">
      <c r="A281"/>
      <c r="B281" s="22"/>
      <c r="C281" s="22"/>
      <c r="D281" s="82"/>
      <c r="E281" s="39"/>
      <c r="H281"/>
      <c r="I281" s="29"/>
      <c r="J281" s="82"/>
      <c r="AB281"/>
      <c r="AE281" s="39"/>
      <c r="AF281" s="227"/>
      <c r="BR281"/>
      <c r="BT281"/>
      <c r="BX281" s="82"/>
      <c r="BY281" s="82"/>
      <c r="BZ281" s="82"/>
      <c r="CA281" s="82"/>
      <c r="CB281" s="82"/>
      <c r="CC281" s="82"/>
      <c r="CD281" s="82"/>
      <c r="CE281" s="82"/>
      <c r="CF281" s="82"/>
      <c r="CG281" s="82"/>
      <c r="CH281" s="31"/>
      <c r="CI281" s="31"/>
      <c r="CJ281"/>
    </row>
    <row r="282" spans="1:88" ht="14.25" x14ac:dyDescent="0.2">
      <c r="A282"/>
      <c r="B282" s="22"/>
      <c r="C282" s="22"/>
      <c r="D282" s="82"/>
      <c r="E282" s="39"/>
      <c r="H282"/>
      <c r="I282" s="29"/>
      <c r="J282" s="82"/>
      <c r="AB282"/>
      <c r="AE282" s="39"/>
      <c r="AF282" s="227"/>
      <c r="BR282"/>
      <c r="BT282"/>
      <c r="BX282" s="82"/>
      <c r="BY282" s="82"/>
      <c r="BZ282" s="82"/>
      <c r="CA282" s="82"/>
      <c r="CB282" s="82"/>
      <c r="CC282" s="82"/>
      <c r="CD282" s="82"/>
      <c r="CE282" s="82"/>
      <c r="CF282" s="82"/>
      <c r="CG282" s="82"/>
      <c r="CH282" s="31"/>
      <c r="CI282" s="31"/>
      <c r="CJ282"/>
    </row>
    <row r="283" spans="1:88" ht="14.25" x14ac:dyDescent="0.2">
      <c r="A283"/>
      <c r="B283" s="22"/>
      <c r="C283" s="22"/>
      <c r="D283" s="82"/>
      <c r="E283" s="39"/>
      <c r="H283"/>
      <c r="I283" s="29"/>
      <c r="J283" s="82"/>
      <c r="AB283"/>
      <c r="AE283" s="39"/>
      <c r="AF283" s="227"/>
      <c r="BR283"/>
      <c r="BT283"/>
      <c r="BX283" s="82"/>
      <c r="BY283" s="82"/>
      <c r="BZ283" s="82"/>
      <c r="CA283" s="82"/>
      <c r="CB283" s="82"/>
      <c r="CC283" s="82"/>
      <c r="CD283" s="82"/>
      <c r="CE283" s="82"/>
      <c r="CF283" s="82"/>
      <c r="CG283" s="82"/>
      <c r="CH283" s="31"/>
      <c r="CI283" s="31"/>
      <c r="CJ283"/>
    </row>
    <row r="284" spans="1:88" ht="14.25" x14ac:dyDescent="0.2">
      <c r="A284"/>
      <c r="B284" s="22"/>
      <c r="C284" s="22"/>
      <c r="D284" s="82"/>
      <c r="E284" s="39"/>
      <c r="H284"/>
      <c r="I284" s="29"/>
      <c r="J284" s="82"/>
      <c r="AB284"/>
      <c r="AE284" s="39"/>
      <c r="AF284" s="227"/>
      <c r="BR284"/>
      <c r="BT284"/>
      <c r="BX284" s="82"/>
      <c r="BY284" s="82"/>
      <c r="BZ284" s="82"/>
      <c r="CA284" s="82"/>
      <c r="CB284" s="82"/>
      <c r="CC284" s="82"/>
      <c r="CD284" s="82"/>
      <c r="CE284" s="82"/>
      <c r="CF284" s="82"/>
      <c r="CG284" s="82"/>
      <c r="CH284" s="31"/>
      <c r="CI284" s="31"/>
      <c r="CJ284"/>
    </row>
    <row r="285" spans="1:88" ht="14.25" x14ac:dyDescent="0.2">
      <c r="A285"/>
      <c r="B285" s="22"/>
      <c r="C285" s="22"/>
      <c r="D285" s="82"/>
      <c r="E285" s="39"/>
      <c r="H285"/>
      <c r="I285" s="29"/>
      <c r="J285" s="82"/>
      <c r="AB285"/>
      <c r="AE285" s="39"/>
      <c r="AF285" s="227"/>
      <c r="BR285"/>
      <c r="BT285"/>
      <c r="BX285" s="82"/>
      <c r="BY285" s="82"/>
      <c r="BZ285" s="82"/>
      <c r="CA285" s="82"/>
      <c r="CB285" s="82"/>
      <c r="CC285" s="82"/>
      <c r="CD285" s="82"/>
      <c r="CE285" s="82"/>
      <c r="CF285" s="82"/>
      <c r="CG285" s="82"/>
      <c r="CH285" s="31"/>
      <c r="CI285" s="31"/>
      <c r="CJ285"/>
    </row>
  </sheetData>
  <mergeCells count="11">
    <mergeCell ref="D2:AE3"/>
    <mergeCell ref="BX4:CI4"/>
    <mergeCell ref="D51:G51"/>
    <mergeCell ref="D52:G52"/>
    <mergeCell ref="AB52:AC55"/>
    <mergeCell ref="D53:G53"/>
    <mergeCell ref="D54:G54"/>
    <mergeCell ref="D55:G55"/>
    <mergeCell ref="AG4:AP4"/>
    <mergeCell ref="AR4:BA4"/>
    <mergeCell ref="BC4:BL4"/>
  </mergeCells>
  <phoneticPr fontId="2" type="noConversion"/>
  <conditionalFormatting sqref="K37:Q50 K5:Q18 K35:Q35 L8:L29 M7:O29 Q20:Q36 K19:P36">
    <cfRule type="cellIs" dxfId="25" priority="179" stopIfTrue="1" operator="equal">
      <formula>"Y"</formula>
    </cfRule>
    <cfRule type="cellIs" dxfId="24" priority="180" stopIfTrue="1" operator="equal">
      <formula>"N"</formula>
    </cfRule>
  </conditionalFormatting>
  <conditionalFormatting sqref="R1:AA4 S59:S91 R56:R91 T56:AD91 S56:S57 R51:AD51 AJ57:AL59 R35:AA35 P1:Q36">
    <cfRule type="cellIs" dxfId="23" priority="181" stopIfTrue="1" operator="equal">
      <formula>"S"</formula>
    </cfRule>
    <cfRule type="cellIs" dxfId="22" priority="182" stopIfTrue="1" operator="equal">
      <formula>"I"</formula>
    </cfRule>
    <cfRule type="cellIs" dxfId="21" priority="183" stopIfTrue="1" operator="equal">
      <formula>"C"</formula>
    </cfRule>
  </conditionalFormatting>
  <conditionalFormatting sqref="AB52 AR52:BA52 BC52:BL52 AG52:AP52 R52:AA54">
    <cfRule type="cellIs" dxfId="20" priority="173" stopIfTrue="1" operator="lessThan">
      <formula>0.8</formula>
    </cfRule>
    <cfRule type="cellIs" dxfId="19" priority="174" stopIfTrue="1" operator="between">
      <formula>0.8</formula>
      <formula>0.9</formula>
    </cfRule>
    <cfRule type="cellIs" dxfId="18" priority="175" stopIfTrue="1" operator="greaterThan">
      <formula>0.9</formula>
    </cfRule>
  </conditionalFormatting>
  <conditionalFormatting sqref="R55:AA55">
    <cfRule type="cellIs" dxfId="17" priority="170" stopIfTrue="1" operator="greaterThan">
      <formula>0.2</formula>
    </cfRule>
    <cfRule type="cellIs" dxfId="16" priority="171" stopIfTrue="1" operator="between">
      <formula>0.1999999</formula>
      <formula>0.1</formula>
    </cfRule>
    <cfRule type="cellIs" dxfId="15" priority="172" stopIfTrue="1" operator="lessThan">
      <formula>0.1</formula>
    </cfRule>
  </conditionalFormatting>
  <conditionalFormatting sqref="AB5:AD36 AC5:AC37">
    <cfRule type="cellIs" dxfId="14" priority="103" operator="lessThan">
      <formula>1</formula>
    </cfRule>
  </conditionalFormatting>
  <conditionalFormatting sqref="AG4:AP4">
    <cfRule type="colorScale" priority="78">
      <colorScale>
        <cfvo type="percent" val="100"/>
        <cfvo type="percent" val="100"/>
        <color rgb="FF00CC00"/>
        <color rgb="FF3BA347"/>
      </colorScale>
    </cfRule>
  </conditionalFormatting>
  <conditionalFormatting sqref="AR4:BA4">
    <cfRule type="colorScale" priority="69">
      <colorScale>
        <cfvo type="percent" val="100"/>
        <cfvo type="percent" val="100"/>
        <color rgb="FF00CC00"/>
        <color rgb="FF3BA347"/>
      </colorScale>
    </cfRule>
  </conditionalFormatting>
  <conditionalFormatting sqref="BC4:BL4">
    <cfRule type="colorScale" priority="68">
      <colorScale>
        <cfvo type="percent" val="100"/>
        <cfvo type="percent" val="100"/>
        <color rgb="FF00CC00"/>
        <color rgb="FF3BA347"/>
      </colorScale>
    </cfRule>
  </conditionalFormatting>
  <conditionalFormatting sqref="AE51">
    <cfRule type="colorScale" priority="64">
      <colorScale>
        <cfvo type="percent" val="100"/>
        <cfvo type="percent" val="100"/>
        <color rgb="FF00CC00"/>
        <color rgb="FF00CC00"/>
      </colorScale>
    </cfRule>
    <cfRule type="colorScale" priority="65">
      <colorScale>
        <cfvo type="percent" val="80"/>
        <cfvo type="percent" val="99.999989999999997"/>
        <color rgb="FFFFFF00"/>
        <color rgb="FFFFFF00"/>
      </colorScale>
    </cfRule>
    <cfRule type="colorScale" priority="66">
      <colorScale>
        <cfvo type="percent" val="50"/>
        <cfvo type="percent" val="79.999989999999997"/>
        <color rgb="FFFFC000"/>
        <color rgb="FFFFC000"/>
      </colorScale>
    </cfRule>
    <cfRule type="colorScale" priority="67">
      <colorScale>
        <cfvo type="percent" val="0"/>
        <cfvo type="percent" val="49.999999000000003"/>
        <color theme="0"/>
        <color theme="0"/>
      </colorScale>
    </cfRule>
  </conditionalFormatting>
  <conditionalFormatting sqref="AB5:AD35 AC5:AC50">
    <cfRule type="cellIs" dxfId="13" priority="52" stopIfTrue="1" operator="lessThan">
      <formula>1</formula>
    </cfRule>
    <cfRule type="cellIs" priority="53" stopIfTrue="1" operator="equal">
      <formula>"I"</formula>
    </cfRule>
    <cfRule type="cellIs" priority="54" stopIfTrue="1" operator="equal">
      <formula>"C"</formula>
    </cfRule>
  </conditionalFormatting>
  <conditionalFormatting sqref="AB52:AC55">
    <cfRule type="cellIs" dxfId="12" priority="30" operator="greaterThan">
      <formula>0.8</formula>
    </cfRule>
  </conditionalFormatting>
  <conditionalFormatting sqref="AG52">
    <cfRule type="cellIs" dxfId="11" priority="29" operator="greaterThan">
      <formula>0.85</formula>
    </cfRule>
  </conditionalFormatting>
  <conditionalFormatting sqref="R55">
    <cfRule type="cellIs" dxfId="10" priority="28" operator="greaterThan">
      <formula>0.04</formula>
    </cfRule>
  </conditionalFormatting>
  <conditionalFormatting sqref="R5:AA38">
    <cfRule type="containsText" dxfId="9" priority="26" operator="containsText" text="I">
      <formula>NOT(ISERROR(SEARCH("I",R5)))</formula>
    </cfRule>
    <cfRule type="containsText" dxfId="8" priority="27" operator="containsText" text="S">
      <formula>NOT(ISERROR(SEARCH("S",R5)))</formula>
    </cfRule>
  </conditionalFormatting>
  <conditionalFormatting sqref="AE5:AE50">
    <cfRule type="cellIs" dxfId="7" priority="6" operator="lessThan">
      <formula>0.6</formula>
    </cfRule>
    <cfRule type="cellIs" dxfId="6" priority="7" operator="between">
      <formula>0.6</formula>
      <formula>0.9</formula>
    </cfRule>
    <cfRule type="cellIs" dxfId="5" priority="8" operator="lessThan">
      <formula>0.9</formula>
    </cfRule>
    <cfRule type="cellIs" dxfId="4" priority="9" operator="greaterThan">
      <formula>0.9</formula>
    </cfRule>
  </conditionalFormatting>
  <conditionalFormatting sqref="AC5:AC38">
    <cfRule type="expression" priority="5">
      <formula>"if+$AC$5=$AB$5"</formula>
    </cfRule>
  </conditionalFormatting>
  <conditionalFormatting sqref="R39:R50">
    <cfRule type="containsText" dxfId="3" priority="3" operator="containsText" text="I">
      <formula>NOT(ISERROR(SEARCH("I",R39)))</formula>
    </cfRule>
    <cfRule type="containsText" dxfId="2" priority="4" operator="containsText" text="S">
      <formula>NOT(ISERROR(SEARCH("S",R39)))</formula>
    </cfRule>
  </conditionalFormatting>
  <conditionalFormatting sqref="AE5:AF36 AE5:AE50">
    <cfRule type="colorScale" priority="350">
      <colorScale>
        <cfvo type="percent" val="100"/>
        <cfvo type="percent" val="100"/>
        <color rgb="FF00CC00"/>
        <color rgb="FF00CC00"/>
      </colorScale>
    </cfRule>
    <cfRule type="colorScale" priority="351">
      <colorScale>
        <cfvo type="percent" val="80"/>
        <cfvo type="percent" val="99.999989999999997"/>
        <color rgb="FFFFFF00"/>
        <color rgb="FFFFFF00"/>
      </colorScale>
    </cfRule>
    <cfRule type="colorScale" priority="352">
      <colorScale>
        <cfvo type="percent" val="50"/>
        <cfvo type="percent" val="79.999989999999997"/>
        <color rgb="FFFFC000"/>
        <color rgb="FFFFC000"/>
      </colorScale>
    </cfRule>
    <cfRule type="colorScale" priority="353">
      <colorScale>
        <cfvo type="percent" val="0"/>
        <cfvo type="percent" val="49.999999000000003"/>
        <color theme="0"/>
        <color theme="0"/>
      </colorScale>
    </cfRule>
  </conditionalFormatting>
  <conditionalFormatting sqref="S40:AA48">
    <cfRule type="containsText" dxfId="1" priority="1" operator="containsText" text="I">
      <formula>NOT(ISERROR(SEARCH("I",S40)))</formula>
    </cfRule>
    <cfRule type="containsText" dxfId="0" priority="2" operator="containsText" text="S">
      <formula>NOT(ISERROR(SEARCH("S",S40)))</formula>
    </cfRule>
  </conditionalFormatting>
  <hyperlinks>
    <hyperlink ref="I5" r:id="rId1"/>
    <hyperlink ref="I6" r:id="rId2"/>
    <hyperlink ref="I7" r:id="rId3"/>
    <hyperlink ref="I8" r:id="rId4"/>
    <hyperlink ref="I11" r:id="rId5"/>
    <hyperlink ref="I12" r:id="rId6"/>
    <hyperlink ref="I13" r:id="rId7"/>
    <hyperlink ref="I14" r:id="rId8"/>
    <hyperlink ref="I15" r:id="rId9"/>
    <hyperlink ref="I17" r:id="rId10"/>
    <hyperlink ref="I19" r:id="rId11"/>
    <hyperlink ref="I20" r:id="rId12"/>
    <hyperlink ref="I31" r:id="rId13"/>
    <hyperlink ref="I34" r:id="rId14"/>
    <hyperlink ref="I9" r:id="rId15"/>
    <hyperlink ref="I18" r:id="rId16"/>
  </hyperlinks>
  <pageMargins left="0.75" right="0.75" top="1" bottom="1" header="0.5" footer="0.5"/>
  <pageSetup paperSize="9" orientation="portrait" horizontalDpi="4294967293" verticalDpi="300" r:id="rId17"/>
  <headerFooter alignWithMargins="0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Old Sheet</vt:lpstr>
      <vt:lpstr>N&amp;B</vt:lpstr>
      <vt:lpstr>'Old Sheet'!Print_Area</vt:lpstr>
      <vt:lpstr>'Old Sheet'!Print_Titles</vt:lpstr>
    </vt:vector>
  </TitlesOfParts>
  <Company>Anglogold Ashanti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avanzyl</dc:creator>
  <cp:lastModifiedBy>Duncan Laptop</cp:lastModifiedBy>
  <cp:lastPrinted>2011-04-01T07:03:45Z</cp:lastPrinted>
  <dcterms:created xsi:type="dcterms:W3CDTF">2009-08-27T06:47:19Z</dcterms:created>
  <dcterms:modified xsi:type="dcterms:W3CDTF">2013-11-20T11:54:28Z</dcterms:modified>
</cp:coreProperties>
</file>