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7680" windowHeight="8160" tabRatio="785" firstSheet="3" activeTab="7"/>
  </bookViews>
  <sheets>
    <sheet name="CONTACT DETAILS AND SUMMARY" sheetId="9" r:id="rId1"/>
    <sheet name="OWNERSHIP" sheetId="1" r:id="rId2"/>
    <sheet name="PROCUREMENT" sheetId="2" r:id="rId3"/>
    <sheet name="EMPLOYMENT EQUITY" sheetId="3" r:id="rId4"/>
    <sheet name="HRD" sheetId="4" r:id="rId5"/>
    <sheet name="ACCOMMODATION" sheetId="6" r:id="rId6"/>
    <sheet name="Community development" sheetId="7" r:id="rId7"/>
    <sheet name="Health and safety" sheetId="5" r:id="rId8"/>
    <sheet name="Environment" sheetId="8" r:id="rId9"/>
    <sheet name="Sample analysis" sheetId="11" r:id="rId10"/>
  </sheets>
  <definedNames>
    <definedName name="_xlnm.Print_Area" localSheetId="0">'CONTACT DETAILS AND SUMMARY'!$A$1:$I$25</definedName>
    <definedName name="_xlnm.Print_Area" localSheetId="3">'EMPLOYMENT EQUITY'!$A$1:$K$22</definedName>
    <definedName name="_xlnm.Print_Area" localSheetId="9">'Sample analysis'!$A$1:$G$23</definedName>
  </definedNames>
  <calcPr calcId="145621"/>
</workbook>
</file>

<file path=xl/calcChain.xml><?xml version="1.0" encoding="utf-8"?>
<calcChain xmlns="http://schemas.openxmlformats.org/spreadsheetml/2006/main">
  <c r="B10" i="7" l="1"/>
  <c r="B20" i="7" s="1"/>
  <c r="B21" i="9" s="1"/>
  <c r="G5" i="11"/>
  <c r="C14" i="4"/>
  <c r="D14" i="4"/>
  <c r="E14" i="4"/>
  <c r="F14" i="4"/>
  <c r="G14" i="4"/>
  <c r="H14" i="4"/>
  <c r="B14" i="4"/>
  <c r="B16" i="7"/>
  <c r="C11" i="3"/>
  <c r="D11" i="3"/>
  <c r="E11" i="3"/>
  <c r="F11" i="3"/>
  <c r="G11" i="3"/>
  <c r="H11" i="3"/>
  <c r="J11" i="3"/>
  <c r="B11" i="3"/>
  <c r="B24" i="9"/>
  <c r="B23" i="9"/>
  <c r="H11" i="5"/>
  <c r="B22" i="9" s="1"/>
  <c r="B20" i="9"/>
  <c r="B19" i="9"/>
  <c r="B16" i="9"/>
  <c r="K21" i="3"/>
  <c r="B18" i="9" s="1"/>
  <c r="J21" i="3"/>
  <c r="F13" i="8"/>
  <c r="C11" i="6"/>
  <c r="C14" i="6"/>
  <c r="C15" i="6" s="1"/>
  <c r="B6" i="6"/>
  <c r="I7" i="4"/>
  <c r="I8" i="4"/>
  <c r="I9" i="4"/>
  <c r="I10" i="4"/>
  <c r="I6" i="4"/>
  <c r="I7" i="3"/>
  <c r="B17" i="3" s="1"/>
  <c r="I8" i="3"/>
  <c r="B18" i="3" s="1"/>
  <c r="I9" i="3"/>
  <c r="B19" i="3" s="1"/>
  <c r="I10" i="3"/>
  <c r="B20" i="3" s="1"/>
  <c r="I6" i="3"/>
  <c r="B16" i="3" s="1"/>
  <c r="I6" i="2"/>
  <c r="I7" i="2"/>
  <c r="K7" i="2" s="1"/>
  <c r="M7" i="2" s="1"/>
  <c r="I5" i="2"/>
  <c r="K5" i="2" s="1"/>
  <c r="M5" i="2" s="1"/>
  <c r="G16" i="2"/>
  <c r="K16" i="2" s="1"/>
  <c r="E13" i="8"/>
  <c r="K6" i="2"/>
  <c r="M6" i="2" s="1"/>
  <c r="I11" i="3" l="1"/>
  <c r="E19" i="2"/>
  <c r="B17" i="9" s="1"/>
  <c r="B25" i="9" s="1"/>
  <c r="B21" i="3"/>
  <c r="K10" i="3"/>
  <c r="C20" i="3" s="1"/>
  <c r="D20" i="3" s="1"/>
  <c r="K9" i="3"/>
  <c r="C19" i="3" s="1"/>
  <c r="D19" i="3" s="1"/>
  <c r="K6" i="3"/>
  <c r="I14" i="4"/>
  <c r="B17" i="4" s="1"/>
  <c r="B19" i="4" s="1"/>
  <c r="K7" i="3"/>
  <c r="C17" i="3" s="1"/>
  <c r="D17" i="3" s="1"/>
  <c r="K8" i="3"/>
  <c r="C18" i="3" s="1"/>
  <c r="D18" i="3" s="1"/>
  <c r="C16" i="3" l="1"/>
  <c r="D16" i="3" s="1"/>
  <c r="D21" i="3" s="1"/>
  <c r="K11" i="3"/>
  <c r="C21" i="3" l="1"/>
</calcChain>
</file>

<file path=xl/sharedStrings.xml><?xml version="1.0" encoding="utf-8"?>
<sst xmlns="http://schemas.openxmlformats.org/spreadsheetml/2006/main" count="263" uniqueCount="215">
  <si>
    <t>a) BEE entrepreneurs</t>
  </si>
  <si>
    <t>c) Community interests</t>
  </si>
  <si>
    <t>a) BEE company or consortium</t>
  </si>
  <si>
    <t>Total</t>
  </si>
  <si>
    <t>Middle Management</t>
  </si>
  <si>
    <t>Target</t>
  </si>
  <si>
    <t>Points (office use only)</t>
  </si>
  <si>
    <t>Maximum</t>
  </si>
  <si>
    <t>Awarded</t>
  </si>
  <si>
    <t>Targets</t>
  </si>
  <si>
    <t>African</t>
  </si>
  <si>
    <t>Coloured</t>
  </si>
  <si>
    <t>Indian</t>
  </si>
  <si>
    <t>White</t>
  </si>
  <si>
    <t>Male</t>
  </si>
  <si>
    <t>Female</t>
  </si>
  <si>
    <t>Junior Management</t>
  </si>
  <si>
    <t>Core and Critical Skills</t>
  </si>
  <si>
    <t>Category</t>
  </si>
  <si>
    <t xml:space="preserve">Top management </t>
  </si>
  <si>
    <t xml:space="preserve">Senior management </t>
  </si>
  <si>
    <t>Expenditure items</t>
  </si>
  <si>
    <t xml:space="preserve">TARGET </t>
  </si>
  <si>
    <t>Measure</t>
  </si>
  <si>
    <t>Tbc</t>
  </si>
  <si>
    <t>5 points</t>
  </si>
  <si>
    <t>10 Points</t>
  </si>
  <si>
    <t>Points maximum</t>
  </si>
  <si>
    <t>Yes/No</t>
  </si>
  <si>
    <t>TARGET</t>
  </si>
  <si>
    <t>TARGETS</t>
  </si>
  <si>
    <t>Achievement current year</t>
  </si>
  <si>
    <t>TOTAL POINTS</t>
  </si>
  <si>
    <t>TOTAL POINTS AWARDED</t>
  </si>
  <si>
    <t>MEASURE</t>
  </si>
  <si>
    <t>Item to consider:</t>
  </si>
  <si>
    <t>REQUIREMENTS</t>
  </si>
  <si>
    <t>POINTS (office use only)</t>
  </si>
  <si>
    <t>Name of mining company</t>
  </si>
  <si>
    <t>Name</t>
  </si>
  <si>
    <t>Tel</t>
  </si>
  <si>
    <t xml:space="preserve">E-mail </t>
  </si>
  <si>
    <t>Cell</t>
  </si>
  <si>
    <t>Designation</t>
  </si>
  <si>
    <t xml:space="preserve">Percentage of company based on Rm or production </t>
  </si>
  <si>
    <t>b) Employees (e.g. ESOPs)</t>
  </si>
  <si>
    <t>1.2 SOUTH AFRICAN MARKET CAPITALISATION OF COMPANY (Rm)</t>
  </si>
  <si>
    <t>1.3 TOTAL CURRENT VALUE OF HDSA TRANSACTIONS (Rm)</t>
  </si>
  <si>
    <t xml:space="preserve">1.4 NATURE OF HDSA OWNERSHIP CREDITS </t>
  </si>
  <si>
    <t>1.4.1 Percentage HDSA credits earned through transfer of shares or issue of new shares to following beneficiaries:</t>
  </si>
  <si>
    <t xml:space="preserve">1.4.2 Percentage HDSA credits earned through sale of assets to the following beneficiaries: </t>
  </si>
  <si>
    <t xml:space="preserve">1.4.3 Percentage HDSA credits earned by other means - provide short description </t>
  </si>
  <si>
    <t>2.1 PROCUREMENT</t>
  </si>
  <si>
    <t>2.1.1 Procurement of capital goods</t>
  </si>
  <si>
    <t>2.1.2 Procurement of services</t>
  </si>
  <si>
    <t>2.2 CONTRIBUTIONS BY MULTINATIONAL SUPPLIERS OF CAPITAL GOODS</t>
  </si>
  <si>
    <t>Calender year</t>
  </si>
  <si>
    <t>4.1 Total HRD expenditure (excluding mandatory skills development levy) in R million</t>
  </si>
  <si>
    <t xml:space="preserve">a) Learnership </t>
  </si>
  <si>
    <t>b) Artisans and apprentices</t>
  </si>
  <si>
    <t xml:space="preserve">c) ABET Training </t>
  </si>
  <si>
    <t xml:space="preserve">d) Other training initiatives </t>
  </si>
  <si>
    <t>e) Bursaries and scholarships</t>
  </si>
  <si>
    <t>f) Transfer of skills and capacity building of mine communities</t>
  </si>
  <si>
    <t>g) Other school support &amp; post matric programmes</t>
  </si>
  <si>
    <t>h) Support for South African based research and development initiatives</t>
  </si>
  <si>
    <t>4.2 Calculation of percentage of payroll</t>
  </si>
  <si>
    <t>5.1 Report in respect of 31 December 2010</t>
  </si>
  <si>
    <t>5.4 How many employees who shared rooms at the end of the previous year, moved to one person per room?</t>
  </si>
  <si>
    <t>6.1 Consultation process</t>
  </si>
  <si>
    <t xml:space="preserve">d) Did the company consult with the relevant Ward/Municipality to determine possibility of partnerships in respect of identified projects and the Ward/Municipality's Integrated Development Plan (IDP)? </t>
  </si>
  <si>
    <t>e) Has provision been made for the transfer of skills and capacity building within the relevant community?</t>
  </si>
  <si>
    <t>6.2 Expenditure on mine community development projects</t>
  </si>
  <si>
    <t>a) Expenditure on community development in R million (A)</t>
  </si>
  <si>
    <t>c) Indication of proportionality (i.e. A as percentage of B)</t>
  </si>
  <si>
    <t>d) Target (NOTE: The BBBEE Codes have a target of 1% of NPAT)</t>
  </si>
  <si>
    <t>7.1 Implementation of culture transformation framework</t>
  </si>
  <si>
    <t xml:space="preserve">8.1.1 Assess performance towards  achievement of the objectives, targets and Actions of the EMP. </t>
  </si>
  <si>
    <t>8.1.3 Undertake environmental compliance auditing</t>
  </si>
  <si>
    <t>8.1.4 Periodic Assessment of the adequacy of Financial Provision</t>
  </si>
  <si>
    <t>a) Is the company in compliance with the requirements of MPRDA Regulation 55 on Monitoring and Performance Assessments of Environmental Management Programme/Plan</t>
  </si>
  <si>
    <t>b) If the company received feedback from DMR in relation to compliance to regulation 55, has the company acted thereon?</t>
  </si>
  <si>
    <t>Have compliance audits been conducted (e.g. ISO 140001)?</t>
  </si>
  <si>
    <t>a) Are all closure liability assessments done for all operations?</t>
  </si>
  <si>
    <t>Are all operations with EMP commitments towards concurrent rehabilitation, up to date with the rehabilitation process?</t>
  </si>
  <si>
    <t>Progress towards implementation of the closure plan</t>
  </si>
  <si>
    <t>Are all mining activities and related activities included in the existing approved EMP's and Amendments in terms of the MPRDA?</t>
  </si>
  <si>
    <t>Postal address</t>
  </si>
  <si>
    <t>Comments (if any)</t>
  </si>
  <si>
    <t xml:space="preserve">1.1 PERCENTAGE HDSA OWNERSHIP CREDITS OF COMPANY (%) (TARGET is 15% in 2010 and 26% in 2014) </t>
  </si>
  <si>
    <t>2.2.1 Have all multinational suppliers of capital goods with operations in SA, provided evidence of contributing at least 0.5% of their income generated from your company, to social development?</t>
  </si>
  <si>
    <t>A as percentage of B</t>
  </si>
  <si>
    <t>a) Total HRD expenditure (R million) as per table above (A)</t>
  </si>
  <si>
    <t>5.4.1 How many employees who shared rooms at the end of the previous year, moved to family accommodation?</t>
  </si>
  <si>
    <t>c) Did the company consult with the leaders to identify projects within the needs analysis and prioritise such projects?</t>
  </si>
  <si>
    <t>b) Did the company consult with such leaders prior to the implementation of projects?</t>
  </si>
  <si>
    <t>7.6 Health: Adherence to HIV/AIDS and TB guidelines</t>
  </si>
  <si>
    <t>8% (= 40 000 for industry)</t>
  </si>
  <si>
    <t>c) HRD expenditure as percentage of payroll (excluding skills levy)(A as % of B)</t>
  </si>
  <si>
    <t>Core &amp; Critical Skills (1)</t>
  </si>
  <si>
    <t xml:space="preserve">(1) These are skills necessary and inextricably linked to day-to-day operations OR skills that enhance the performance of an operation and are in scarce supply. This could include artisans, engineers incl rock engineers, professionals (i.e. recognized by a professional body), specialists (e.g. surveyor, safety, geologist, metallurgist, winding engine driver, environmental, etc.), technologists,  technicians, and persons with mining specific qualifications or licenses. </t>
  </si>
  <si>
    <t>Operations covered by report</t>
  </si>
  <si>
    <t>SUMMARY OF CHARTER SCORES (OFFICE USE ONLY)</t>
  </si>
  <si>
    <t>PROCUREMENT</t>
  </si>
  <si>
    <t>EMPLOYMENT EQUITY</t>
  </si>
  <si>
    <t>COMMUNITY DEVELOPMENT</t>
  </si>
  <si>
    <t>HEALTH AND SAFETY</t>
  </si>
  <si>
    <t>ENVIRONMENT</t>
  </si>
  <si>
    <t>TOTAL</t>
  </si>
  <si>
    <t>COMMENTS</t>
  </si>
  <si>
    <t>POINTS</t>
  </si>
  <si>
    <t>HUMAN RESOURCE DEV</t>
  </si>
  <si>
    <t>OWNERSHIP (Yes / No)</t>
  </si>
  <si>
    <t>ACCOMMODATION (Yes / No)</t>
  </si>
  <si>
    <t xml:space="preserve">1. REPORT ON OWNERSHIP FOR 31 DECEMBER </t>
  </si>
  <si>
    <t xml:space="preserve">Reporting on compliance with Mining Charter: 31 December </t>
  </si>
  <si>
    <t>2. REPORT ON PROCUREMENT AND MULTINATIONALS FOR THE YEAR</t>
  </si>
  <si>
    <t xml:space="preserve">4. HUMAN RESOURCE DEVELOPMENT (HRD) REPORT FOR THE YEAR </t>
  </si>
  <si>
    <t xml:space="preserve">5. ACCOMMODATION REPORT FOR THE YEAR </t>
  </si>
  <si>
    <t>6. MINE COMMUNITY DEVELOPMENT REPORT FOR THE YEAR</t>
  </si>
  <si>
    <t>8. ENVIRONMENTAL MANAGEMENT COMPLIANCE REPORT FOR THE YEAR</t>
  </si>
  <si>
    <t>2.1.3 Procurement of consumables</t>
  </si>
  <si>
    <t>YES / NO</t>
  </si>
  <si>
    <t>7.2 Percentage of employees embarking on OHS representative training</t>
  </si>
  <si>
    <t xml:space="preserve">7. HEALTH AND SAFETY REPORT FOR THE CALENDER YEAR </t>
  </si>
  <si>
    <t>7.3 Percentage of leading practices from MOSH Learning Hub investigated for implementation (1)</t>
  </si>
  <si>
    <t>7.4 Percentage of research findings from MHSC investigated for implementation (1)</t>
  </si>
  <si>
    <t>(1) Only those leading practices and research findings completed during the current reporting period need to be investigated</t>
  </si>
  <si>
    <t>Not applicable for 2010 reporting period</t>
  </si>
  <si>
    <t>7.5 Health: Percentage of mandatory occupational health reports submitted</t>
  </si>
  <si>
    <t>Yes</t>
  </si>
  <si>
    <t>SAMPLE ANALYSIS</t>
  </si>
  <si>
    <t>2.2.2 Detail of procurement spend and contributions:</t>
  </si>
  <si>
    <t>2.3 TOTAL POINTS FOR PROCUREMENT</t>
  </si>
  <si>
    <t>Total of 2.1.1, 2.1.2,2.1.3 and 2.2.2(c)</t>
  </si>
  <si>
    <t>OWNERSHIP COMPLIANCE (OFFICE USE ONLY) YES OR NO</t>
  </si>
  <si>
    <t>ACCOMMODATION COMPLIANCE (office use only) YES OR NO</t>
  </si>
  <si>
    <t>9. REPORT ON ANALYSIS OF SAMPLES FOR THE YEAR</t>
  </si>
  <si>
    <t>9.3 Percentage of samples analysed at South African based organisations (B as % of A)</t>
  </si>
  <si>
    <t>Baseline</t>
  </si>
  <si>
    <t xml:space="preserve">9.4 TOTAL POINTS AWARDED (office use only) </t>
  </si>
  <si>
    <t>Maximum points</t>
  </si>
  <si>
    <t>Points awarded (1)</t>
  </si>
  <si>
    <t xml:space="preserve">1) One point will be deducted for each full 5 percentage points below target, e.g. if percentage in 9.3 above is 20%, one point will be deducted (only 4 points will be awarded). </t>
  </si>
  <si>
    <t>……………………………..</t>
  </si>
  <si>
    <t>………….</t>
  </si>
  <si>
    <t>……….</t>
  </si>
  <si>
    <t>……………………..</t>
  </si>
  <si>
    <t>3. EMPLOYMENT EQUITY REPORT FOR 31 DECEMBER</t>
  </si>
  <si>
    <t>…………………….</t>
  </si>
  <si>
    <t>……………..</t>
  </si>
  <si>
    <t>………………….</t>
  </si>
  <si>
    <t>Subtotals as in table above (A)</t>
  </si>
  <si>
    <t>Grand totals as in table above (B)</t>
  </si>
  <si>
    <t>Subtotals (A)</t>
  </si>
  <si>
    <t>Grand totals (B)</t>
  </si>
  <si>
    <t>Total Procurement spend (Rm)(1A)</t>
  </si>
  <si>
    <t>Non-Discretionary spend (Rm)(1B)</t>
  </si>
  <si>
    <t>Discretionary Spend (Rm) (1A-1B =1C)</t>
  </si>
  <si>
    <t>Spend with BEE Entities (Rm)(1D)</t>
  </si>
  <si>
    <t>% Spend with BEE entities (1D as % of 1C)</t>
  </si>
  <si>
    <t>a) Your company's total spending on procurement of capital goods from multinational suppliers operating in SA (Rm)(2A)</t>
  </si>
  <si>
    <t>b) Total contribution by such suppliers to social development in respect of your company's procurement (Rm)(2B)</t>
  </si>
  <si>
    <t>c) Percentage of procurement spend (2A as percentage of 2B)</t>
  </si>
  <si>
    <t>1.4.4 TOTAL percentage HDSA ownership credits</t>
  </si>
  <si>
    <t>Awarded (1)</t>
  </si>
  <si>
    <t xml:space="preserve">YES/NO (if NO, provide full details separately) </t>
  </si>
  <si>
    <t>Note: If your company does not procure any capital goods from multinational companies, the points in Section 2.1 are to be increased to 6 points each under Subsection 2.1.1 and 2.1.2 and 3 points under Subsection 2.1.3</t>
  </si>
  <si>
    <t>Total of the above</t>
  </si>
  <si>
    <r>
      <t>3.1 Number of employees</t>
    </r>
    <r>
      <rPr>
        <b/>
        <sz val="10"/>
        <color theme="1"/>
        <rFont val="Arial"/>
        <family val="2"/>
      </rPr>
      <t xml:space="preserve"> (NOTE: Place an employee in the category that best resembles his/her job. Do not double count)</t>
    </r>
  </si>
  <si>
    <t>3.2 Percentage HDSAs at different levels</t>
  </si>
  <si>
    <t xml:space="preserve">Points (office use only) </t>
  </si>
  <si>
    <t>Awarded (2)</t>
  </si>
  <si>
    <t>2) Note: One point will be deducted for every full 0.5% below target</t>
  </si>
  <si>
    <t>Note: One point will be deducted for each full 2% below target</t>
  </si>
  <si>
    <t>1) NOTE: One point will be deducted for every full 0.1% below target.</t>
  </si>
  <si>
    <t>b) Total annual payroll in respect of HDSAs (Rm) (B)</t>
  </si>
  <si>
    <t>i) Total HRD expenditure  (R million) (A)</t>
  </si>
  <si>
    <t>………..</t>
  </si>
  <si>
    <t>a) Number of employees in company accommodation? (1A)</t>
  </si>
  <si>
    <t>5.2 Report in respect of 2011 and thereafter</t>
  </si>
  <si>
    <t>Note: This report applies only to employees in company accommodation</t>
  </si>
  <si>
    <t>e) Reduction in number of employees (2B minus 2C = 2D)</t>
  </si>
  <si>
    <t>ACHIEVEMENT</t>
  </si>
  <si>
    <t>b) Number of these employees who share rooms with other employees?(1B)</t>
  </si>
  <si>
    <t>c) Percentage of employees who share rooms with other employees (1B as % of 1A)</t>
  </si>
  <si>
    <t>0% in 2014</t>
  </si>
  <si>
    <r>
      <t xml:space="preserve">c) </t>
    </r>
    <r>
      <rPr>
        <b/>
        <sz val="12"/>
        <color theme="1"/>
        <rFont val="Arial"/>
        <family val="2"/>
      </rPr>
      <t>TARGET 1</t>
    </r>
    <r>
      <rPr>
        <sz val="12"/>
        <color theme="1"/>
        <rFont val="Arial"/>
        <family val="2"/>
      </rPr>
      <t xml:space="preserve">: Percentage of employees who share rooms with other employees at end of current year (2B as % of 2A) </t>
    </r>
  </si>
  <si>
    <t>25% improvement per annum</t>
  </si>
  <si>
    <r>
      <rPr>
        <sz val="12"/>
        <color theme="1"/>
        <rFont val="Arial"/>
        <family val="2"/>
      </rPr>
      <t>f)</t>
    </r>
    <r>
      <rPr>
        <b/>
        <sz val="12"/>
        <color theme="1"/>
        <rFont val="Arial"/>
        <family val="2"/>
      </rPr>
      <t xml:space="preserve"> TARGET 2: </t>
    </r>
    <r>
      <rPr>
        <sz val="12"/>
        <color theme="1"/>
        <rFont val="Arial"/>
        <family val="2"/>
      </rPr>
      <t>Percentage decline in shared accommodation (2D as % of 2C)</t>
    </r>
  </si>
  <si>
    <r>
      <t xml:space="preserve">d) Number of employees who share rooms with other employees at the end of the </t>
    </r>
    <r>
      <rPr>
        <b/>
        <sz val="12"/>
        <color theme="1"/>
        <rFont val="Arial"/>
        <family val="2"/>
      </rPr>
      <t>previous</t>
    </r>
    <r>
      <rPr>
        <sz val="12"/>
        <color theme="1"/>
        <rFont val="Arial"/>
        <family val="2"/>
      </rPr>
      <t xml:space="preserve"> calender year? (2C)</t>
    </r>
  </si>
  <si>
    <r>
      <t xml:space="preserve">b) Number of employees who share rooms with other employees at the end of the </t>
    </r>
    <r>
      <rPr>
        <b/>
        <sz val="12"/>
        <color theme="1"/>
        <rFont val="Arial"/>
        <family val="2"/>
      </rPr>
      <t>current</t>
    </r>
    <r>
      <rPr>
        <sz val="12"/>
        <color theme="1"/>
        <rFont val="Arial"/>
        <family val="2"/>
      </rPr>
      <t xml:space="preserve"> calender year? (2B)</t>
    </r>
  </si>
  <si>
    <t>a) Number of employees in company accommodation at the end of the current calender year? (2A)</t>
  </si>
  <si>
    <t>b) Company's net profit after tax in South Africa (NPAT) (B)</t>
  </si>
  <si>
    <t>a) Did the company consider the profiles of relevant communities, and identify credible leaders of the communities?</t>
  </si>
  <si>
    <t>To be confirmed (tbc) in culture framework</t>
  </si>
  <si>
    <t>Have closure plans been developed, taking into consideration sustainable closure?</t>
  </si>
  <si>
    <t>8.1 Implementation of approved EMPs</t>
  </si>
  <si>
    <t>8.1.2 Monitor and Evaluate environmental changes and update the EMP</t>
  </si>
  <si>
    <t>Progress towards implementation of the rehabilitation plan and concurrent rehabilitation</t>
  </si>
  <si>
    <t>8.2 Implementation of the approved Rehabilitation plan</t>
  </si>
  <si>
    <t>8.3 Implementation of approved Closure Plan</t>
  </si>
  <si>
    <t>b) Is the closure liability adequately funded as per the prescribed method of financial provision in terms of the MPRDA</t>
  </si>
  <si>
    <t>(1) Noe: One point deduction for every full 0.1% below NPAT target. The NPAT of the previous financial year can be used to set the target</t>
  </si>
  <si>
    <t>Points awarded (Office use only) (1)</t>
  </si>
  <si>
    <t>Points awarded: One point for each yes (Office use only)</t>
  </si>
  <si>
    <t>Points (Office use only)</t>
  </si>
  <si>
    <t>9.1 Number of all samples across the value chain analysed per annum (A)</t>
  </si>
  <si>
    <t>9.2 Number of samples analysed at South African based research facilities and laboratories - internally or externally (B)</t>
  </si>
  <si>
    <t>Details of person completing questionnaire:</t>
  </si>
  <si>
    <t>(1) Please provide details separately if figures are not the same</t>
  </si>
  <si>
    <t>TOTAL NUMBER OF YES RESPONSES</t>
  </si>
  <si>
    <t>TOTAL (Rm)</t>
  </si>
  <si>
    <t>% meaningful economic participation (1)</t>
  </si>
  <si>
    <t>% full shareholder rights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</si>
</sst>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%"/>
    <numFmt numFmtId="165" formatCode="0.0"/>
    <numFmt numFmtId="166" formatCode="_ * #,##0_ ;_ * \-#,##0_ ;_ * &quot;-&quot;??_ ;_ @_ 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Arial"/>
      <family val="2"/>
    </font>
    <font>
      <sz val="10"/>
      <color theme="1"/>
      <name val="Times New Roman"/>
      <family val="1"/>
    </font>
    <font>
      <sz val="20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</cellStyleXfs>
  <cellXfs count="435">
    <xf numFmtId="0" fontId="0" fillId="0" borderId="0" xfId="0"/>
    <xf numFmtId="0" fontId="3" fillId="0" borderId="0" xfId="0" applyFont="1"/>
    <xf numFmtId="0" fontId="5" fillId="0" borderId="0" xfId="0" applyFont="1"/>
    <xf numFmtId="0" fontId="10" fillId="0" borderId="0" xfId="0" applyFont="1"/>
    <xf numFmtId="0" fontId="0" fillId="0" borderId="0" xfId="0" applyFont="1"/>
    <xf numFmtId="0" fontId="5" fillId="0" borderId="0" xfId="0" applyFont="1" applyFill="1"/>
    <xf numFmtId="0" fontId="1" fillId="0" borderId="0" xfId="0" applyFont="1"/>
    <xf numFmtId="0" fontId="0" fillId="0" borderId="12" xfId="0" applyBorder="1"/>
    <xf numFmtId="0" fontId="4" fillId="0" borderId="12" xfId="0" applyFont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Border="1"/>
    <xf numFmtId="0" fontId="4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wrapText="1"/>
    </xf>
    <xf numFmtId="0" fontId="13" fillId="0" borderId="0" xfId="0" applyFont="1"/>
    <xf numFmtId="0" fontId="14" fillId="0" borderId="0" xfId="0" applyFont="1"/>
    <xf numFmtId="0" fontId="13" fillId="0" borderId="14" xfId="0" applyFont="1" applyBorder="1"/>
    <xf numFmtId="0" fontId="14" fillId="0" borderId="14" xfId="0" applyFont="1" applyBorder="1"/>
    <xf numFmtId="0" fontId="15" fillId="0" borderId="5" xfId="0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0" fontId="15" fillId="0" borderId="12" xfId="0" applyFont="1" applyBorder="1"/>
    <xf numFmtId="0" fontId="14" fillId="0" borderId="1" xfId="0" applyFont="1" applyBorder="1" applyAlignment="1"/>
    <xf numFmtId="0" fontId="13" fillId="0" borderId="0" xfId="0" applyFont="1" applyAlignment="1"/>
    <xf numFmtId="0" fontId="14" fillId="0" borderId="1" xfId="0" applyFont="1" applyBorder="1" applyAlignment="1">
      <alignment horizontal="center"/>
    </xf>
    <xf numFmtId="0" fontId="13" fillId="0" borderId="16" xfId="0" applyFont="1" applyBorder="1"/>
    <xf numFmtId="0" fontId="13" fillId="0" borderId="0" xfId="0" applyFont="1" applyFill="1" applyBorder="1"/>
    <xf numFmtId="0" fontId="15" fillId="0" borderId="12" xfId="0" applyFont="1" applyBorder="1" applyAlignment="1">
      <alignment wrapText="1"/>
    </xf>
    <xf numFmtId="0" fontId="15" fillId="0" borderId="0" xfId="0" applyFont="1"/>
    <xf numFmtId="0" fontId="14" fillId="0" borderId="12" xfId="0" applyFon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/>
    <xf numFmtId="0" fontId="1" fillId="0" borderId="12" xfId="0" applyFont="1" applyBorder="1" applyAlignment="1">
      <alignment horizontal="center" vertical="top" wrapText="1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0" fontId="4" fillId="0" borderId="12" xfId="0" applyFont="1" applyBorder="1" applyAlignment="1">
      <alignment horizontal="center" wrapText="1"/>
    </xf>
    <xf numFmtId="0" fontId="2" fillId="0" borderId="0" xfId="0" applyFont="1"/>
    <xf numFmtId="0" fontId="15" fillId="0" borderId="12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3" fillId="0" borderId="12" xfId="0" applyFont="1" applyBorder="1" applyAlignment="1">
      <alignment wrapText="1"/>
    </xf>
    <xf numFmtId="0" fontId="15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left" wrapText="1"/>
    </xf>
    <xf numFmtId="0" fontId="13" fillId="0" borderId="12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22" fillId="4" borderId="12" xfId="0" applyFont="1" applyFill="1" applyBorder="1" applyAlignment="1">
      <alignment horizontal="left" wrapText="1"/>
    </xf>
    <xf numFmtId="0" fontId="26" fillId="0" borderId="12" xfId="0" applyFont="1" applyBorder="1" applyAlignment="1">
      <alignment wrapText="1"/>
    </xf>
    <xf numFmtId="0" fontId="18" fillId="2" borderId="12" xfId="0" applyFont="1" applyFill="1" applyBorder="1"/>
    <xf numFmtId="0" fontId="22" fillId="2" borderId="12" xfId="0" applyFont="1" applyFill="1" applyBorder="1" applyAlignment="1">
      <alignment horizontal="center" wrapText="1"/>
    </xf>
    <xf numFmtId="0" fontId="22" fillId="0" borderId="12" xfId="3" applyFont="1" applyBorder="1" applyAlignment="1">
      <alignment vertical="center" wrapText="1"/>
    </xf>
    <xf numFmtId="0" fontId="9" fillId="0" borderId="0" xfId="0" applyFont="1" applyFill="1" applyBorder="1" applyAlignment="1"/>
    <xf numFmtId="0" fontId="5" fillId="0" borderId="0" xfId="0" applyFont="1" applyFill="1" applyBorder="1" applyAlignment="1">
      <alignment horizontal="left" wrapText="1"/>
    </xf>
    <xf numFmtId="164" fontId="7" fillId="0" borderId="0" xfId="0" applyNumberFormat="1" applyFont="1" applyFill="1" applyBorder="1"/>
    <xf numFmtId="0" fontId="5" fillId="0" borderId="0" xfId="0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horizontal="center" wrapText="1"/>
    </xf>
    <xf numFmtId="0" fontId="27" fillId="6" borderId="12" xfId="0" applyFont="1" applyFill="1" applyBorder="1" applyAlignment="1">
      <alignment horizontal="left"/>
    </xf>
    <xf numFmtId="0" fontId="6" fillId="6" borderId="12" xfId="0" applyFont="1" applyFill="1" applyBorder="1"/>
    <xf numFmtId="0" fontId="27" fillId="6" borderId="12" xfId="0" applyFont="1" applyFill="1" applyBorder="1" applyAlignment="1">
      <alignment horizontal="left" indent="6"/>
    </xf>
    <xf numFmtId="0" fontId="6" fillId="6" borderId="12" xfId="0" applyFont="1" applyFill="1" applyBorder="1" applyAlignment="1">
      <alignment horizontal="left" vertical="top"/>
    </xf>
    <xf numFmtId="0" fontId="15" fillId="7" borderId="12" xfId="0" applyFont="1" applyFill="1" applyBorder="1"/>
    <xf numFmtId="0" fontId="15" fillId="7" borderId="12" xfId="0" applyFont="1" applyFill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6" borderId="12" xfId="0" applyFont="1" applyFill="1" applyBorder="1" applyAlignment="1"/>
    <xf numFmtId="0" fontId="28" fillId="0" borderId="0" xfId="0" applyFont="1" applyBorder="1"/>
    <xf numFmtId="0" fontId="6" fillId="0" borderId="12" xfId="0" applyFont="1" applyBorder="1"/>
    <xf numFmtId="0" fontId="6" fillId="0" borderId="5" xfId="0" applyFont="1" applyBorder="1"/>
    <xf numFmtId="0" fontId="29" fillId="0" borderId="7" xfId="0" applyFont="1" applyBorder="1"/>
    <xf numFmtId="0" fontId="0" fillId="0" borderId="8" xfId="0" applyBorder="1"/>
    <xf numFmtId="0" fontId="0" fillId="0" borderId="7" xfId="0" applyBorder="1"/>
    <xf numFmtId="0" fontId="28" fillId="0" borderId="8" xfId="0" applyFont="1" applyBorder="1"/>
    <xf numFmtId="0" fontId="27" fillId="6" borderId="12" xfId="0" applyFont="1" applyFill="1" applyBorder="1" applyAlignment="1"/>
    <xf numFmtId="0" fontId="9" fillId="2" borderId="5" xfId="0" applyFont="1" applyFill="1" applyBorder="1" applyAlignment="1"/>
    <xf numFmtId="166" fontId="0" fillId="0" borderId="5" xfId="1" applyNumberFormat="1" applyFont="1" applyBorder="1" applyProtection="1">
      <protection locked="0"/>
    </xf>
    <xf numFmtId="166" fontId="0" fillId="0" borderId="12" xfId="1" applyNumberFormat="1" applyFont="1" applyBorder="1" applyProtection="1"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3" fillId="0" borderId="0" xfId="0" applyFont="1" applyProtection="1"/>
    <xf numFmtId="0" fontId="15" fillId="0" borderId="12" xfId="0" applyFont="1" applyBorder="1" applyProtection="1"/>
    <xf numFmtId="0" fontId="15" fillId="0" borderId="12" xfId="0" applyFont="1" applyBorder="1" applyAlignment="1" applyProtection="1">
      <alignment vertical="top" wrapText="1"/>
    </xf>
    <xf numFmtId="0" fontId="13" fillId="0" borderId="12" xfId="0" applyFont="1" applyBorder="1" applyAlignment="1" applyProtection="1">
      <alignment vertical="top" wrapText="1"/>
    </xf>
    <xf numFmtId="0" fontId="15" fillId="0" borderId="12" xfId="0" applyFont="1" applyBorder="1" applyAlignment="1" applyProtection="1">
      <alignment wrapText="1"/>
    </xf>
    <xf numFmtId="0" fontId="15" fillId="0" borderId="12" xfId="0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165" fontId="0" fillId="0" borderId="0" xfId="0" applyNumberFormat="1" applyProtection="1"/>
    <xf numFmtId="0" fontId="32" fillId="0" borderId="12" xfId="0" applyFont="1" applyBorder="1" applyAlignment="1" applyProtection="1">
      <alignment horizontal="center" vertical="top" wrapText="1"/>
    </xf>
    <xf numFmtId="0" fontId="32" fillId="7" borderId="12" xfId="0" applyFont="1" applyFill="1" applyBorder="1" applyAlignment="1" applyProtection="1">
      <alignment horizontal="center" vertical="top" wrapText="1"/>
    </xf>
    <xf numFmtId="0" fontId="33" fillId="0" borderId="12" xfId="0" applyFont="1" applyBorder="1" applyAlignment="1" applyProtection="1">
      <alignment horizontal="justify" vertical="top" wrapText="1"/>
      <protection locked="0"/>
    </xf>
    <xf numFmtId="0" fontId="1" fillId="0" borderId="13" xfId="0" applyFont="1" applyBorder="1" applyAlignment="1" applyProtection="1">
      <protection locked="0"/>
    </xf>
    <xf numFmtId="0" fontId="1" fillId="0" borderId="9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0" fontId="32" fillId="0" borderId="1" xfId="0" applyFont="1" applyBorder="1" applyAlignment="1" applyProtection="1">
      <alignment horizontal="center" vertical="top" wrapText="1"/>
    </xf>
    <xf numFmtId="0" fontId="22" fillId="0" borderId="12" xfId="3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15" fillId="0" borderId="12" xfId="0" applyFont="1" applyFill="1" applyBorder="1"/>
    <xf numFmtId="0" fontId="0" fillId="5" borderId="12" xfId="0" applyFill="1" applyBorder="1"/>
    <xf numFmtId="0" fontId="15" fillId="0" borderId="11" xfId="0" applyFont="1" applyBorder="1"/>
    <xf numFmtId="0" fontId="34" fillId="0" borderId="0" xfId="0" applyFont="1" applyFill="1" applyBorder="1" applyAlignment="1">
      <alignment vertical="top" wrapText="1"/>
    </xf>
    <xf numFmtId="0" fontId="6" fillId="0" borderId="11" xfId="0" applyFont="1" applyBorder="1"/>
    <xf numFmtId="0" fontId="6" fillId="0" borderId="4" xfId="0" applyFont="1" applyBorder="1"/>
    <xf numFmtId="0" fontId="0" fillId="0" borderId="0" xfId="0" applyBorder="1" applyAlignment="1" applyProtection="1">
      <alignment wrapText="1"/>
      <protection locked="0"/>
    </xf>
    <xf numFmtId="0" fontId="15" fillId="0" borderId="0" xfId="0" applyFont="1" applyBorder="1" applyAlignment="1" applyProtection="1">
      <alignment wrapText="1"/>
    </xf>
    <xf numFmtId="0" fontId="15" fillId="0" borderId="0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15" fillId="0" borderId="1" xfId="0" applyFont="1" applyBorder="1" applyAlignment="1" applyProtection="1">
      <alignment vertical="top"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wrapText="1"/>
    </xf>
    <xf numFmtId="0" fontId="23" fillId="0" borderId="12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23" fillId="0" borderId="13" xfId="0" applyFont="1" applyBorder="1" applyAlignment="1" applyProtection="1"/>
    <xf numFmtId="0" fontId="33" fillId="0" borderId="1" xfId="0" applyFont="1" applyBorder="1" applyAlignment="1" applyProtection="1"/>
    <xf numFmtId="0" fontId="33" fillId="0" borderId="2" xfId="0" applyFont="1" applyBorder="1" applyAlignment="1" applyProtection="1"/>
    <xf numFmtId="0" fontId="23" fillId="0" borderId="0" xfId="0" applyFont="1" applyAlignment="1"/>
    <xf numFmtId="0" fontId="28" fillId="0" borderId="0" xfId="0" applyFont="1"/>
    <xf numFmtId="0" fontId="2" fillId="0" borderId="12" xfId="0" applyFont="1" applyBorder="1" applyAlignment="1" applyProtection="1">
      <alignment horizontal="left"/>
      <protection locked="0"/>
    </xf>
    <xf numFmtId="0" fontId="2" fillId="0" borderId="0" xfId="0" applyFont="1" applyProtection="1"/>
    <xf numFmtId="0" fontId="4" fillId="2" borderId="1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0" fillId="0" borderId="22" xfId="0" applyNumberFormat="1" applyBorder="1" applyAlignment="1">
      <alignment horizontal="center"/>
    </xf>
    <xf numFmtId="10" fontId="0" fillId="0" borderId="22" xfId="2" applyNumberFormat="1" applyFont="1" applyFill="1" applyBorder="1" applyAlignment="1">
      <alignment horizontal="center"/>
    </xf>
    <xf numFmtId="0" fontId="0" fillId="0" borderId="22" xfId="0" applyFill="1" applyBorder="1"/>
    <xf numFmtId="0" fontId="0" fillId="0" borderId="22" xfId="0" applyFill="1" applyBorder="1" applyAlignment="1">
      <alignment horizontal="center"/>
    </xf>
    <xf numFmtId="0" fontId="6" fillId="0" borderId="0" xfId="0" applyFont="1" applyFill="1" applyBorder="1" applyAlignment="1" applyProtection="1"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166" fontId="0" fillId="2" borderId="5" xfId="1" applyNumberFormat="1" applyFont="1" applyFill="1" applyBorder="1"/>
    <xf numFmtId="9" fontId="0" fillId="2" borderId="5" xfId="2" applyFont="1" applyFill="1" applyBorder="1"/>
    <xf numFmtId="9" fontId="0" fillId="2" borderId="12" xfId="0" applyNumberFormat="1" applyFill="1" applyBorder="1" applyAlignment="1">
      <alignment horizontal="center"/>
    </xf>
    <xf numFmtId="9" fontId="0" fillId="2" borderId="5" xfId="0" applyNumberFormat="1" applyFont="1" applyFill="1" applyBorder="1" applyAlignment="1">
      <alignment horizontal="center"/>
    </xf>
    <xf numFmtId="9" fontId="0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6" fillId="0" borderId="12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13" fillId="2" borderId="12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vertical="center"/>
    </xf>
    <xf numFmtId="0" fontId="15" fillId="0" borderId="11" xfId="0" applyFont="1" applyBorder="1" applyAlignment="1" applyProtection="1">
      <alignment wrapText="1"/>
    </xf>
    <xf numFmtId="0" fontId="13" fillId="0" borderId="12" xfId="0" applyFont="1" applyBorder="1" applyAlignment="1" applyProtection="1">
      <alignment horizontal="center"/>
    </xf>
    <xf numFmtId="0" fontId="15" fillId="7" borderId="12" xfId="0" applyFont="1" applyFill="1" applyBorder="1" applyAlignment="1" applyProtection="1">
      <alignment wrapText="1"/>
    </xf>
    <xf numFmtId="0" fontId="15" fillId="7" borderId="12" xfId="0" applyFont="1" applyFill="1" applyBorder="1" applyAlignment="1" applyProtection="1">
      <alignment vertical="top" wrapText="1"/>
    </xf>
    <xf numFmtId="0" fontId="15" fillId="7" borderId="11" xfId="0" applyFont="1" applyFill="1" applyBorder="1" applyAlignment="1" applyProtection="1">
      <alignment wrapText="1"/>
    </xf>
    <xf numFmtId="0" fontId="13" fillId="7" borderId="11" xfId="0" applyFont="1" applyFill="1" applyBorder="1" applyAlignment="1" applyProtection="1">
      <alignment horizontal="center"/>
    </xf>
    <xf numFmtId="0" fontId="15" fillId="7" borderId="11" xfId="0" applyFont="1" applyFill="1" applyBorder="1" applyAlignment="1" applyProtection="1">
      <alignment horizontal="center" wrapText="1"/>
    </xf>
    <xf numFmtId="0" fontId="15" fillId="7" borderId="12" xfId="0" applyFont="1" applyFill="1" applyBorder="1" applyAlignment="1" applyProtection="1">
      <alignment horizontal="center" vertical="top" wrapText="1"/>
    </xf>
    <xf numFmtId="0" fontId="15" fillId="2" borderId="12" xfId="0" applyFont="1" applyFill="1" applyBorder="1" applyAlignment="1" applyProtection="1">
      <alignment horizontal="center" wrapText="1"/>
    </xf>
    <xf numFmtId="0" fontId="16" fillId="2" borderId="12" xfId="0" applyFont="1" applyFill="1" applyBorder="1" applyAlignment="1" applyProtection="1">
      <alignment horizontal="center" vertical="top" wrapText="1"/>
    </xf>
    <xf numFmtId="0" fontId="13" fillId="2" borderId="11" xfId="0" applyFont="1" applyFill="1" applyBorder="1" applyAlignment="1">
      <alignment horizontal="center"/>
    </xf>
    <xf numFmtId="164" fontId="13" fillId="2" borderId="12" xfId="0" applyNumberFormat="1" applyFont="1" applyFill="1" applyBorder="1" applyAlignment="1">
      <alignment horizontal="center"/>
    </xf>
    <xf numFmtId="0" fontId="13" fillId="0" borderId="12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2" borderId="5" xfId="0" applyFont="1" applyFill="1" applyBorder="1" applyAlignment="1">
      <alignment horizontal="center"/>
    </xf>
    <xf numFmtId="0" fontId="15" fillId="2" borderId="12" xfId="0" applyFont="1" applyFill="1" applyBorder="1" applyAlignment="1" applyProtection="1">
      <alignment horizontal="center"/>
      <protection locked="0"/>
    </xf>
    <xf numFmtId="1" fontId="13" fillId="2" borderId="12" xfId="0" applyNumberFormat="1" applyFont="1" applyFill="1" applyBorder="1" applyAlignment="1" applyProtection="1">
      <alignment horizontal="center" vertical="center"/>
    </xf>
    <xf numFmtId="165" fontId="15" fillId="0" borderId="12" xfId="0" applyNumberFormat="1" applyFont="1" applyBorder="1" applyAlignment="1" applyProtection="1">
      <alignment horizontal="justify" vertical="center" wrapText="1"/>
    </xf>
    <xf numFmtId="0" fontId="15" fillId="0" borderId="12" xfId="0" applyFont="1" applyBorder="1" applyAlignment="1" applyProtection="1">
      <alignment vertical="center" wrapText="1"/>
    </xf>
    <xf numFmtId="1" fontId="15" fillId="2" borderId="12" xfId="0" applyNumberFormat="1" applyFont="1" applyFill="1" applyBorder="1" applyAlignment="1" applyProtection="1">
      <alignment horizontal="center" vertical="center" wrapText="1"/>
    </xf>
    <xf numFmtId="1" fontId="15" fillId="2" borderId="12" xfId="0" applyNumberFormat="1" applyFont="1" applyFill="1" applyBorder="1" applyAlignment="1" applyProtection="1">
      <alignment horizontal="center" vertical="center"/>
    </xf>
    <xf numFmtId="0" fontId="33" fillId="7" borderId="12" xfId="0" applyFont="1" applyFill="1" applyBorder="1" applyProtection="1"/>
    <xf numFmtId="0" fontId="33" fillId="7" borderId="1" xfId="0" applyFont="1" applyFill="1" applyBorder="1" applyProtection="1"/>
    <xf numFmtId="0" fontId="16" fillId="0" borderId="12" xfId="0" applyFont="1" applyBorder="1" applyAlignment="1" applyProtection="1">
      <alignment horizontal="center" vertical="center" wrapText="1"/>
    </xf>
    <xf numFmtId="0" fontId="33" fillId="0" borderId="12" xfId="0" applyFont="1" applyBorder="1" applyAlignment="1" applyProtection="1">
      <alignment horizontal="center" vertical="center" wrapText="1"/>
    </xf>
    <xf numFmtId="9" fontId="33" fillId="0" borderId="1" xfId="0" applyNumberFormat="1" applyFont="1" applyBorder="1" applyAlignment="1" applyProtection="1">
      <alignment horizontal="center" vertical="center" wrapText="1"/>
    </xf>
    <xf numFmtId="9" fontId="33" fillId="2" borderId="12" xfId="0" applyNumberFormat="1" applyFont="1" applyFill="1" applyBorder="1" applyAlignment="1" applyProtection="1">
      <alignment horizontal="center" vertical="center" wrapText="1"/>
    </xf>
    <xf numFmtId="9" fontId="33" fillId="2" borderId="1" xfId="0" applyNumberFormat="1" applyFont="1" applyFill="1" applyBorder="1" applyAlignment="1" applyProtection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</xf>
    <xf numFmtId="0" fontId="13" fillId="0" borderId="12" xfId="0" applyFont="1" applyFill="1" applyBorder="1" applyAlignment="1" applyProtection="1">
      <alignment horizontal="left" vertical="center" wrapText="1"/>
    </xf>
    <xf numFmtId="0" fontId="18" fillId="7" borderId="12" xfId="0" applyFont="1" applyFill="1" applyBorder="1"/>
    <xf numFmtId="0" fontId="23" fillId="2" borderId="12" xfId="0" applyFont="1" applyFill="1" applyBorder="1" applyAlignment="1" applyProtection="1">
      <alignment horizontal="center" vertical="center"/>
    </xf>
    <xf numFmtId="0" fontId="23" fillId="2" borderId="12" xfId="0" applyFont="1" applyFill="1" applyBorder="1" applyAlignment="1" applyProtection="1">
      <alignment horizontal="center"/>
    </xf>
    <xf numFmtId="9" fontId="23" fillId="2" borderId="12" xfId="0" applyNumberFormat="1" applyFont="1" applyFill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  <protection locked="0"/>
    </xf>
    <xf numFmtId="0" fontId="15" fillId="0" borderId="12" xfId="0" applyFont="1" applyBorder="1" applyProtection="1">
      <protection locked="0"/>
    </xf>
    <xf numFmtId="0" fontId="13" fillId="0" borderId="0" xfId="0" applyFont="1" applyBorder="1" applyAlignment="1" applyProtection="1"/>
    <xf numFmtId="0" fontId="13" fillId="0" borderId="0" xfId="0" applyFont="1" applyFill="1" applyBorder="1" applyAlignment="1" applyProtection="1">
      <alignment vertical="center"/>
    </xf>
    <xf numFmtId="0" fontId="15" fillId="0" borderId="0" xfId="0" applyFont="1" applyBorder="1" applyAlignment="1" applyProtection="1">
      <alignment vertical="top" wrapText="1"/>
    </xf>
    <xf numFmtId="0" fontId="15" fillId="7" borderId="1" xfId="0" applyFont="1" applyFill="1" applyBorder="1" applyAlignment="1" applyProtection="1">
      <alignment vertical="top" wrapText="1"/>
    </xf>
    <xf numFmtId="0" fontId="2" fillId="0" borderId="0" xfId="0" applyFont="1" applyAlignment="1" applyProtection="1"/>
    <xf numFmtId="0" fontId="3" fillId="0" borderId="0" xfId="0" applyFont="1" applyProtection="1"/>
    <xf numFmtId="0" fontId="14" fillId="0" borderId="0" xfId="0" applyFont="1" applyProtection="1"/>
    <xf numFmtId="0" fontId="13" fillId="0" borderId="0" xfId="0" applyFont="1" applyAlignment="1" applyProtection="1"/>
    <xf numFmtId="0" fontId="13" fillId="0" borderId="3" xfId="0" applyFont="1" applyBorder="1" applyAlignment="1" applyProtection="1"/>
    <xf numFmtId="0" fontId="13" fillId="0" borderId="14" xfId="0" applyFont="1" applyBorder="1" applyProtection="1"/>
    <xf numFmtId="0" fontId="14" fillId="0" borderId="14" xfId="0" applyFont="1" applyBorder="1" applyProtection="1"/>
    <xf numFmtId="0" fontId="15" fillId="0" borderId="5" xfId="0" applyFont="1" applyBorder="1" applyAlignment="1" applyProtection="1">
      <alignment vertical="top" wrapText="1"/>
    </xf>
    <xf numFmtId="0" fontId="15" fillId="0" borderId="1" xfId="0" applyFont="1" applyBorder="1" applyAlignment="1" applyProtection="1">
      <alignment wrapText="1"/>
    </xf>
    <xf numFmtId="0" fontId="15" fillId="5" borderId="9" xfId="0" applyFont="1" applyFill="1" applyBorder="1" applyAlignment="1" applyProtection="1">
      <alignment horizontal="center"/>
    </xf>
    <xf numFmtId="0" fontId="15" fillId="5" borderId="22" xfId="0" applyFont="1" applyFill="1" applyBorder="1" applyAlignment="1" applyProtection="1">
      <alignment horizontal="center"/>
    </xf>
    <xf numFmtId="0" fontId="16" fillId="5" borderId="22" xfId="0" applyFont="1" applyFill="1" applyBorder="1" applyAlignment="1" applyProtection="1">
      <alignment horizontal="center"/>
    </xf>
    <xf numFmtId="0" fontId="0" fillId="5" borderId="10" xfId="0" applyFill="1" applyBorder="1" applyAlignment="1" applyProtection="1">
      <alignment horizontal="center"/>
    </xf>
    <xf numFmtId="0" fontId="15" fillId="5" borderId="7" xfId="0" applyFont="1" applyFill="1" applyBorder="1" applyAlignment="1" applyProtection="1">
      <alignment horizontal="center"/>
    </xf>
    <xf numFmtId="0" fontId="15" fillId="5" borderId="0" xfId="0" applyFont="1" applyFill="1" applyBorder="1" applyAlignment="1" applyProtection="1">
      <alignment horizontal="center"/>
    </xf>
    <xf numFmtId="0" fontId="16" fillId="5" borderId="0" xfId="0" applyFont="1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0" fontId="15" fillId="5" borderId="4" xfId="0" applyFont="1" applyFill="1" applyBorder="1" applyAlignment="1" applyProtection="1">
      <alignment horizontal="center"/>
    </xf>
    <xf numFmtId="0" fontId="15" fillId="5" borderId="13" xfId="0" applyFont="1" applyFill="1" applyBorder="1" applyAlignment="1" applyProtection="1">
      <alignment horizontal="center"/>
    </xf>
    <xf numFmtId="0" fontId="16" fillId="5" borderId="13" xfId="0" applyFont="1" applyFill="1" applyBorder="1" applyAlignment="1" applyProtection="1">
      <alignment horizontal="center"/>
    </xf>
    <xf numFmtId="0" fontId="0" fillId="5" borderId="6" xfId="0" applyFill="1" applyBorder="1" applyAlignment="1" applyProtection="1">
      <alignment horizontal="center"/>
    </xf>
    <xf numFmtId="0" fontId="15" fillId="0" borderId="0" xfId="0" applyFont="1" applyBorder="1" applyProtection="1"/>
    <xf numFmtId="0" fontId="16" fillId="0" borderId="0" xfId="0" applyFont="1" applyBorder="1" applyProtection="1"/>
    <xf numFmtId="0" fontId="0" fillId="0" borderId="0" xfId="0" applyBorder="1" applyProtection="1"/>
    <xf numFmtId="0" fontId="13" fillId="0" borderId="0" xfId="0" applyFont="1" applyFill="1" applyBorder="1" applyAlignment="1" applyProtection="1">
      <alignment wrapText="1"/>
    </xf>
    <xf numFmtId="9" fontId="0" fillId="0" borderId="0" xfId="0" applyNumberFormat="1" applyBorder="1" applyProtection="1"/>
    <xf numFmtId="10" fontId="0" fillId="0" borderId="0" xfId="0" applyNumberFormat="1" applyBorder="1" applyProtection="1"/>
    <xf numFmtId="0" fontId="15" fillId="2" borderId="5" xfId="0" applyFont="1" applyFill="1" applyBorder="1" applyAlignment="1" applyProtection="1">
      <alignment horizontal="center"/>
    </xf>
    <xf numFmtId="0" fontId="13" fillId="2" borderId="5" xfId="0" applyFont="1" applyFill="1" applyBorder="1" applyAlignment="1" applyProtection="1">
      <alignment horizontal="center"/>
    </xf>
    <xf numFmtId="0" fontId="13" fillId="2" borderId="17" xfId="0" applyFont="1" applyFill="1" applyBorder="1" applyAlignment="1" applyProtection="1">
      <alignment horizontal="center"/>
    </xf>
    <xf numFmtId="0" fontId="15" fillId="2" borderId="19" xfId="0" applyFont="1" applyFill="1" applyBorder="1" applyAlignment="1" applyProtection="1">
      <alignment horizontal="center"/>
    </xf>
    <xf numFmtId="0" fontId="13" fillId="0" borderId="3" xfId="0" applyFont="1" applyBorder="1" applyProtection="1"/>
    <xf numFmtId="0" fontId="13" fillId="0" borderId="12" xfId="0" applyFont="1" applyBorder="1" applyProtection="1"/>
    <xf numFmtId="0" fontId="15" fillId="2" borderId="12" xfId="0" applyFont="1" applyFill="1" applyBorder="1" applyProtection="1"/>
    <xf numFmtId="0" fontId="15" fillId="2" borderId="21" xfId="0" applyFont="1" applyFill="1" applyBorder="1" applyAlignment="1" applyProtection="1">
      <alignment horizontal="center"/>
    </xf>
    <xf numFmtId="9" fontId="15" fillId="2" borderId="3" xfId="0" applyNumberFormat="1" applyFont="1" applyFill="1" applyBorder="1" applyProtection="1"/>
    <xf numFmtId="10" fontId="15" fillId="2" borderId="12" xfId="0" applyNumberFormat="1" applyFont="1" applyFill="1" applyBorder="1" applyProtection="1"/>
    <xf numFmtId="9" fontId="15" fillId="2" borderId="12" xfId="0" applyNumberFormat="1" applyFont="1" applyFill="1" applyBorder="1" applyProtection="1"/>
    <xf numFmtId="0" fontId="15" fillId="0" borderId="12" xfId="0" applyFont="1" applyFill="1" applyBorder="1" applyAlignment="1" applyProtection="1">
      <alignment horizontal="center" wrapText="1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2" fontId="0" fillId="8" borderId="5" xfId="0" applyNumberFormat="1" applyFill="1" applyBorder="1"/>
    <xf numFmtId="2" fontId="0" fillId="8" borderId="12" xfId="0" applyNumberFormat="1" applyFill="1" applyBorder="1"/>
    <xf numFmtId="0" fontId="15" fillId="8" borderId="12" xfId="0" applyFont="1" applyFill="1" applyBorder="1" applyAlignment="1" applyProtection="1">
      <alignment horizontal="center"/>
      <protection locked="0"/>
    </xf>
    <xf numFmtId="0" fontId="15" fillId="8" borderId="18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>
      <alignment wrapText="1"/>
    </xf>
    <xf numFmtId="1" fontId="15" fillId="8" borderId="12" xfId="0" applyNumberFormat="1" applyFont="1" applyFill="1" applyBorder="1" applyAlignment="1" applyProtection="1">
      <alignment horizontal="center" vertical="center" wrapText="1"/>
      <protection locked="0"/>
    </xf>
    <xf numFmtId="165" fontId="15" fillId="8" borderId="12" xfId="0" applyNumberFormat="1" applyFont="1" applyFill="1" applyBorder="1" applyAlignment="1" applyProtection="1">
      <alignment horizontal="center" vertical="center"/>
      <protection locked="0"/>
    </xf>
    <xf numFmtId="0" fontId="33" fillId="8" borderId="12" xfId="0" applyFont="1" applyFill="1" applyBorder="1" applyAlignment="1" applyProtection="1">
      <protection locked="0"/>
    </xf>
    <xf numFmtId="0" fontId="28" fillId="7" borderId="24" xfId="0" applyFont="1" applyFill="1" applyBorder="1"/>
    <xf numFmtId="0" fontId="6" fillId="7" borderId="23" xfId="0" applyFont="1" applyFill="1" applyBorder="1" applyAlignment="1">
      <alignment horizontal="center"/>
    </xf>
    <xf numFmtId="0" fontId="5" fillId="8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>
      <alignment horizontal="center"/>
    </xf>
    <xf numFmtId="0" fontId="36" fillId="2" borderId="12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36" fillId="4" borderId="12" xfId="0" applyFont="1" applyFill="1" applyBorder="1" applyAlignment="1" applyProtection="1">
      <alignment horizontal="center" vertical="center" wrapText="1"/>
      <protection locked="0"/>
    </xf>
    <xf numFmtId="0" fontId="5" fillId="7" borderId="12" xfId="0" applyFont="1" applyFill="1" applyBorder="1" applyAlignment="1">
      <alignment horizontal="center" vertical="center"/>
    </xf>
    <xf numFmtId="0" fontId="28" fillId="2" borderId="5" xfId="0" applyFont="1" applyFill="1" applyBorder="1" applyAlignment="1" applyProtection="1">
      <alignment horizontal="center"/>
    </xf>
    <xf numFmtId="2" fontId="28" fillId="2" borderId="12" xfId="0" applyNumberFormat="1" applyFont="1" applyFill="1" applyBorder="1" applyAlignment="1" applyProtection="1">
      <alignment horizontal="center"/>
    </xf>
    <xf numFmtId="0" fontId="28" fillId="2" borderId="12" xfId="0" applyFont="1" applyFill="1" applyBorder="1" applyAlignment="1" applyProtection="1">
      <alignment horizontal="center"/>
    </xf>
    <xf numFmtId="0" fontId="28" fillId="2" borderId="11" xfId="0" applyFont="1" applyFill="1" applyBorder="1" applyAlignment="1" applyProtection="1">
      <alignment horizontal="center"/>
    </xf>
    <xf numFmtId="0" fontId="28" fillId="2" borderId="26" xfId="0" applyFont="1" applyFill="1" applyBorder="1" applyProtection="1"/>
    <xf numFmtId="0" fontId="27" fillId="6" borderId="1" xfId="0" applyFont="1" applyFill="1" applyBorder="1" applyAlignment="1" applyProtection="1"/>
    <xf numFmtId="0" fontId="27" fillId="6" borderId="2" xfId="0" applyFont="1" applyFill="1" applyBorder="1" applyAlignment="1" applyProtection="1"/>
    <xf numFmtId="0" fontId="27" fillId="6" borderId="3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/>
    <xf numFmtId="9" fontId="7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protection locked="0"/>
    </xf>
    <xf numFmtId="0" fontId="37" fillId="0" borderId="12" xfId="0" applyFont="1" applyFill="1" applyBorder="1" applyAlignment="1" applyProtection="1">
      <alignment horizontal="left" wrapText="1"/>
      <protection locked="0"/>
    </xf>
    <xf numFmtId="0" fontId="37" fillId="0" borderId="12" xfId="0" applyFont="1" applyBorder="1" applyProtection="1">
      <protection locked="0"/>
    </xf>
    <xf numFmtId="0" fontId="38" fillId="2" borderId="12" xfId="0" applyFont="1" applyFill="1" applyBorder="1" applyAlignment="1"/>
    <xf numFmtId="0" fontId="37" fillId="0" borderId="12" xfId="0" applyFont="1" applyFill="1" applyBorder="1" applyAlignment="1" applyProtection="1">
      <alignment horizontal="center" wrapText="1"/>
      <protection locked="0"/>
    </xf>
    <xf numFmtId="0" fontId="38" fillId="2" borderId="12" xfId="0" applyFont="1" applyFill="1" applyBorder="1" applyAlignment="1">
      <alignment wrapText="1"/>
    </xf>
    <xf numFmtId="0" fontId="37" fillId="0" borderId="12" xfId="0" applyFont="1" applyFill="1" applyBorder="1" applyAlignment="1" applyProtection="1">
      <alignment wrapText="1"/>
      <protection locked="0"/>
    </xf>
    <xf numFmtId="0" fontId="37" fillId="0" borderId="5" xfId="0" applyFont="1" applyFill="1" applyBorder="1" applyAlignment="1" applyProtection="1">
      <alignment wrapText="1"/>
      <protection locked="0"/>
    </xf>
    <xf numFmtId="0" fontId="39" fillId="0" borderId="12" xfId="0" applyFont="1" applyFill="1" applyBorder="1" applyAlignment="1" applyProtection="1">
      <protection locked="0"/>
    </xf>
    <xf numFmtId="0" fontId="40" fillId="0" borderId="12" xfId="0" applyFont="1" applyFill="1" applyBorder="1" applyAlignment="1" applyProtection="1">
      <protection locked="0"/>
    </xf>
    <xf numFmtId="0" fontId="41" fillId="0" borderId="12" xfId="0" applyFont="1" applyFill="1" applyBorder="1" applyAlignment="1" applyProtection="1">
      <protection locked="0"/>
    </xf>
    <xf numFmtId="0" fontId="28" fillId="8" borderId="18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wrapText="1"/>
    </xf>
    <xf numFmtId="0" fontId="11" fillId="0" borderId="0" xfId="0" applyFont="1" applyFill="1" applyBorder="1" applyAlignment="1" applyProtection="1">
      <alignment wrapText="1"/>
    </xf>
    <xf numFmtId="0" fontId="1" fillId="2" borderId="12" xfId="0" applyFont="1" applyFill="1" applyBorder="1" applyProtection="1"/>
    <xf numFmtId="0" fontId="0" fillId="7" borderId="12" xfId="0" applyFill="1" applyBorder="1" applyProtection="1"/>
    <xf numFmtId="164" fontId="0" fillId="2" borderId="11" xfId="0" applyNumberFormat="1" applyFill="1" applyBorder="1" applyAlignment="1" applyProtection="1">
      <alignment horizontal="center"/>
    </xf>
    <xf numFmtId="0" fontId="24" fillId="0" borderId="12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0" fillId="2" borderId="11" xfId="0" applyFill="1" applyBorder="1" applyAlignment="1" applyProtection="1">
      <alignment horizontal="center"/>
    </xf>
    <xf numFmtId="0" fontId="0" fillId="8" borderId="11" xfId="0" applyFill="1" applyBorder="1" applyProtection="1"/>
    <xf numFmtId="0" fontId="1" fillId="0" borderId="7" xfId="0" applyFont="1" applyBorder="1" applyAlignment="1" applyProtection="1"/>
    <xf numFmtId="0" fontId="4" fillId="0" borderId="12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13" fillId="8" borderId="18" xfId="0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</xf>
    <xf numFmtId="1" fontId="15" fillId="8" borderId="12" xfId="0" applyNumberFormat="1" applyFont="1" applyFill="1" applyBorder="1" applyAlignment="1" applyProtection="1">
      <alignment horizontal="center" vertical="center"/>
      <protection locked="0"/>
    </xf>
    <xf numFmtId="9" fontId="15" fillId="0" borderId="12" xfId="0" applyNumberFormat="1" applyFont="1" applyBorder="1" applyProtection="1"/>
    <xf numFmtId="0" fontId="6" fillId="7" borderId="4" xfId="0" applyFont="1" applyFill="1" applyBorder="1" applyAlignment="1" applyProtection="1">
      <alignment horizontal="left" wrapText="1"/>
    </xf>
    <xf numFmtId="0" fontId="6" fillId="7" borderId="12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wrapText="1"/>
    </xf>
    <xf numFmtId="0" fontId="4" fillId="7" borderId="1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left" wrapText="1"/>
    </xf>
    <xf numFmtId="0" fontId="30" fillId="0" borderId="4" xfId="0" applyFont="1" applyFill="1" applyBorder="1" applyAlignment="1" applyProtection="1">
      <alignment wrapText="1"/>
    </xf>
    <xf numFmtId="0" fontId="30" fillId="0" borderId="12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6" fillId="0" borderId="12" xfId="0" applyFont="1" applyFill="1" applyBorder="1" applyAlignment="1" applyProtection="1">
      <alignment wrapText="1"/>
    </xf>
    <xf numFmtId="0" fontId="5" fillId="2" borderId="12" xfId="0" applyFont="1" applyFill="1" applyBorder="1" applyAlignment="1" applyProtection="1"/>
    <xf numFmtId="0" fontId="5" fillId="0" borderId="12" xfId="0" applyFont="1" applyFill="1" applyBorder="1" applyAlignment="1" applyProtection="1">
      <alignment horizontal="left" wrapText="1"/>
    </xf>
    <xf numFmtId="0" fontId="6" fillId="0" borderId="12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Protection="1"/>
    <xf numFmtId="0" fontId="4" fillId="0" borderId="12" xfId="0" applyFont="1" applyBorder="1" applyAlignment="1" applyProtection="1">
      <alignment horizontal="center" wrapText="1"/>
    </xf>
    <xf numFmtId="0" fontId="4" fillId="0" borderId="5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35" fillId="0" borderId="27" xfId="0" applyFont="1" applyBorder="1" applyAlignment="1" applyProtection="1">
      <alignment horizontal="center"/>
      <protection locked="0"/>
    </xf>
    <xf numFmtId="0" fontId="35" fillId="0" borderId="28" xfId="0" applyFont="1" applyBorder="1" applyAlignment="1" applyProtection="1">
      <alignment horizontal="center"/>
      <protection locked="0"/>
    </xf>
    <xf numFmtId="0" fontId="29" fillId="0" borderId="7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7" fillId="0" borderId="1" xfId="0" applyFont="1" applyBorder="1" applyAlignment="1" applyProtection="1">
      <alignment horizontal="left" vertical="top" wrapText="1"/>
      <protection locked="0"/>
    </xf>
    <xf numFmtId="0" fontId="27" fillId="0" borderId="2" xfId="0" applyFont="1" applyBorder="1" applyAlignment="1" applyProtection="1">
      <alignment horizontal="left" vertical="top" wrapText="1"/>
      <protection locked="0"/>
    </xf>
    <xf numFmtId="0" fontId="27" fillId="0" borderId="3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2" fillId="0" borderId="31" xfId="0" applyFont="1" applyFill="1" applyBorder="1" applyAlignment="1" applyProtection="1">
      <alignment horizontal="left"/>
    </xf>
    <xf numFmtId="0" fontId="2" fillId="0" borderId="32" xfId="0" applyFont="1" applyFill="1" applyBorder="1" applyAlignment="1" applyProtection="1">
      <alignment horizontal="left"/>
    </xf>
    <xf numFmtId="0" fontId="28" fillId="0" borderId="12" xfId="0" applyFont="1" applyBorder="1" applyAlignment="1" applyProtection="1">
      <alignment horizontal="center"/>
      <protection locked="0"/>
    </xf>
    <xf numFmtId="0" fontId="28" fillId="0" borderId="1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6" fillId="7" borderId="24" xfId="0" applyFont="1" applyFill="1" applyBorder="1" applyAlignment="1">
      <alignment horizontal="center"/>
    </xf>
    <xf numFmtId="0" fontId="28" fillId="0" borderId="5" xfId="0" applyFont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horizontal="center" wrapText="1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4" fillId="0" borderId="1" xfId="0" applyFont="1" applyBorder="1" applyAlignment="1" applyProtection="1">
      <alignment horizontal="center" wrapText="1"/>
    </xf>
    <xf numFmtId="0" fontId="8" fillId="0" borderId="3" xfId="0" applyFont="1" applyBorder="1" applyProtection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0" fillId="0" borderId="29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3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6" fillId="2" borderId="2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7" borderId="12" xfId="0" applyFont="1" applyFill="1" applyBorder="1" applyAlignment="1" applyProtection="1">
      <alignment horizontal="center"/>
    </xf>
    <xf numFmtId="2" fontId="1" fillId="8" borderId="12" xfId="0" applyNumberFormat="1" applyFont="1" applyFill="1" applyBorder="1" applyAlignment="1" applyProtection="1">
      <alignment horizontal="center" wrapText="1"/>
    </xf>
    <xf numFmtId="0" fontId="5" fillId="0" borderId="2" xfId="0" applyFont="1" applyBorder="1" applyAlignment="1">
      <alignment horizontal="left"/>
    </xf>
    <xf numFmtId="10" fontId="0" fillId="2" borderId="9" xfId="2" applyNumberFormat="1" applyFont="1" applyFill="1" applyBorder="1" applyAlignment="1">
      <alignment horizontal="center"/>
    </xf>
    <xf numFmtId="0" fontId="0" fillId="2" borderId="22" xfId="0" applyFill="1" applyBorder="1"/>
    <xf numFmtId="0" fontId="0" fillId="2" borderId="10" xfId="0" applyFill="1" applyBorder="1"/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left"/>
    </xf>
    <xf numFmtId="0" fontId="15" fillId="0" borderId="22" xfId="0" applyFont="1" applyFill="1" applyBorder="1" applyAlignment="1">
      <alignment horizontal="left"/>
    </xf>
    <xf numFmtId="0" fontId="13" fillId="0" borderId="12" xfId="0" applyFont="1" applyBorder="1" applyAlignment="1">
      <alignment horizontal="center" vertical="top"/>
    </xf>
    <xf numFmtId="0" fontId="13" fillId="0" borderId="12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3" fillId="0" borderId="11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31" fillId="0" borderId="11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34" fillId="0" borderId="1" xfId="0" applyFont="1" applyFill="1" applyBorder="1" applyAlignment="1">
      <alignment horizontal="left" vertical="top" wrapText="1"/>
    </xf>
    <xf numFmtId="0" fontId="34" fillId="0" borderId="2" xfId="0" applyFont="1" applyFill="1" applyBorder="1" applyAlignment="1">
      <alignment horizontal="left" vertical="top" wrapText="1"/>
    </xf>
    <xf numFmtId="0" fontId="34" fillId="0" borderId="3" xfId="0" applyFont="1" applyFill="1" applyBorder="1" applyAlignment="1">
      <alignment horizontal="left" vertical="top" wrapText="1"/>
    </xf>
    <xf numFmtId="0" fontId="0" fillId="0" borderId="0" xfId="0" applyAlignment="1" applyProtection="1">
      <alignment horizontal="left"/>
    </xf>
    <xf numFmtId="0" fontId="2" fillId="0" borderId="12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 vertical="top" wrapText="1"/>
    </xf>
    <xf numFmtId="0" fontId="13" fillId="0" borderId="3" xfId="0" applyFont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/>
    </xf>
    <xf numFmtId="0" fontId="13" fillId="0" borderId="12" xfId="0" applyFont="1" applyBorder="1" applyAlignment="1" applyProtection="1">
      <alignment vertical="center"/>
    </xf>
    <xf numFmtId="0" fontId="13" fillId="0" borderId="14" xfId="0" applyFont="1" applyBorder="1" applyAlignment="1" applyProtection="1">
      <alignment vertical="center"/>
    </xf>
    <xf numFmtId="0" fontId="13" fillId="7" borderId="27" xfId="0" applyFont="1" applyFill="1" applyBorder="1" applyAlignment="1" applyProtection="1">
      <alignment horizontal="left"/>
    </xf>
    <xf numFmtId="0" fontId="13" fillId="7" borderId="28" xfId="0" applyFont="1" applyFill="1" applyBorder="1" applyAlignment="1" applyProtection="1">
      <alignment horizontal="left"/>
    </xf>
    <xf numFmtId="165" fontId="13" fillId="0" borderId="12" xfId="0" applyNumberFormat="1" applyFont="1" applyBorder="1" applyAlignment="1" applyProtection="1">
      <alignment horizontal="center" vertical="center" wrapText="1"/>
    </xf>
    <xf numFmtId="0" fontId="32" fillId="0" borderId="1" xfId="0" applyFont="1" applyBorder="1" applyAlignment="1" applyProtection="1">
      <alignment horizontal="center" vertical="top" wrapText="1"/>
    </xf>
    <xf numFmtId="0" fontId="32" fillId="0" borderId="2" xfId="0" applyFont="1" applyBorder="1" applyAlignment="1" applyProtection="1">
      <alignment horizontal="center" vertical="top" wrapText="1"/>
    </xf>
    <xf numFmtId="0" fontId="32" fillId="0" borderId="3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5" fillId="0" borderId="22" xfId="0" applyFont="1" applyBorder="1" applyAlignment="1">
      <alignment horizontal="left"/>
    </xf>
    <xf numFmtId="0" fontId="3" fillId="0" borderId="12" xfId="0" applyFont="1" applyBorder="1" applyAlignment="1" applyProtection="1">
      <alignment horizontal="center"/>
      <protection locked="0"/>
    </xf>
    <xf numFmtId="0" fontId="22" fillId="0" borderId="12" xfId="3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0" fillId="0" borderId="12" xfId="3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8" fillId="2" borderId="12" xfId="0" applyFont="1" applyFill="1" applyBorder="1" applyAlignment="1">
      <alignment horizontal="center" wrapText="1"/>
    </xf>
    <xf numFmtId="0" fontId="20" fillId="3" borderId="12" xfId="3" applyFont="1" applyFill="1" applyBorder="1" applyAlignment="1">
      <alignment horizontal="center" vertical="top"/>
    </xf>
    <xf numFmtId="0" fontId="20" fillId="3" borderId="12" xfId="3" applyFont="1" applyFill="1" applyBorder="1" applyAlignment="1">
      <alignment horizontal="center" vertical="top" wrapText="1"/>
    </xf>
    <xf numFmtId="0" fontId="20" fillId="3" borderId="12" xfId="0" applyFont="1" applyFill="1" applyBorder="1" applyAlignment="1">
      <alignment horizontal="center" vertical="top"/>
    </xf>
    <xf numFmtId="0" fontId="20" fillId="3" borderId="11" xfId="0" applyFont="1" applyFill="1" applyBorder="1" applyAlignment="1">
      <alignment horizontal="center" vertical="top" wrapText="1"/>
    </xf>
    <xf numFmtId="0" fontId="20" fillId="3" borderId="5" xfId="0" applyFont="1" applyFill="1" applyBorder="1" applyAlignment="1">
      <alignment horizontal="center" vertical="top" wrapText="1"/>
    </xf>
    <xf numFmtId="0" fontId="5" fillId="0" borderId="22" xfId="0" applyFont="1" applyBorder="1" applyAlignment="1" applyProtection="1">
      <alignment horizontal="left" wrapText="1"/>
    </xf>
    <xf numFmtId="0" fontId="23" fillId="0" borderId="1" xfId="0" applyFont="1" applyBorder="1" applyAlignment="1" applyProtection="1">
      <alignment horizontal="center"/>
    </xf>
    <xf numFmtId="0" fontId="23" fillId="0" borderId="2" xfId="0" applyFont="1" applyBorder="1" applyAlignment="1" applyProtection="1">
      <alignment horizontal="center"/>
    </xf>
    <xf numFmtId="0" fontId="23" fillId="0" borderId="3" xfId="0" applyFont="1" applyBorder="1" applyAlignment="1" applyProtection="1">
      <alignment horizontal="center"/>
    </xf>
    <xf numFmtId="0" fontId="33" fillId="0" borderId="12" xfId="0" applyFont="1" applyBorder="1" applyAlignment="1" applyProtection="1">
      <alignment horizontal="left" vertical="center" wrapText="1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I25"/>
  <sheetViews>
    <sheetView zoomScaleNormal="100" zoomScalePageLayoutView="90" workbookViewId="0">
      <selection activeCell="A7" sqref="A7"/>
    </sheetView>
  </sheetViews>
  <sheetFormatPr defaultRowHeight="15" x14ac:dyDescent="0.25"/>
  <cols>
    <col min="1" max="1" width="37.5703125" customWidth="1"/>
    <col min="2" max="2" width="27.5703125" customWidth="1"/>
  </cols>
  <sheetData>
    <row r="1" spans="1:9" ht="33.75" customHeight="1" thickBot="1" x14ac:dyDescent="0.45">
      <c r="A1" s="318" t="s">
        <v>115</v>
      </c>
      <c r="B1" s="319"/>
      <c r="C1" s="319"/>
      <c r="D1" s="319"/>
      <c r="E1" s="319"/>
      <c r="F1" s="319"/>
      <c r="G1" s="316" t="s">
        <v>147</v>
      </c>
      <c r="H1" s="317"/>
      <c r="I1" s="12"/>
    </row>
    <row r="2" spans="1:9" ht="21.75" customHeight="1" x14ac:dyDescent="0.4">
      <c r="A2" s="71"/>
      <c r="B2" s="12"/>
      <c r="C2" s="12"/>
      <c r="D2" s="12"/>
      <c r="E2" s="12"/>
      <c r="F2" s="12"/>
      <c r="G2" s="12"/>
      <c r="H2" s="12"/>
      <c r="I2" s="72"/>
    </row>
    <row r="3" spans="1:9" ht="18" customHeight="1" x14ac:dyDescent="0.3">
      <c r="A3" s="58" t="s">
        <v>38</v>
      </c>
      <c r="B3" s="320"/>
      <c r="C3" s="321"/>
      <c r="D3" s="321"/>
      <c r="E3" s="321"/>
      <c r="F3" s="321"/>
      <c r="G3" s="321"/>
      <c r="H3" s="321"/>
      <c r="I3" s="322"/>
    </row>
    <row r="4" spans="1:9" ht="19.5" customHeight="1" x14ac:dyDescent="0.3">
      <c r="A4" s="59" t="s">
        <v>87</v>
      </c>
      <c r="B4" s="323"/>
      <c r="C4" s="324"/>
      <c r="D4" s="324"/>
      <c r="E4" s="324"/>
      <c r="F4" s="324"/>
      <c r="G4" s="324"/>
      <c r="H4" s="324"/>
      <c r="I4" s="325"/>
    </row>
    <row r="5" spans="1:9" ht="19.5" customHeight="1" x14ac:dyDescent="0.3">
      <c r="A5" s="67" t="s">
        <v>101</v>
      </c>
      <c r="B5" s="323"/>
      <c r="C5" s="324"/>
      <c r="D5" s="324"/>
      <c r="E5" s="324"/>
      <c r="F5" s="324"/>
      <c r="G5" s="324"/>
      <c r="H5" s="324"/>
      <c r="I5" s="325"/>
    </row>
    <row r="6" spans="1:9" ht="18" customHeight="1" x14ac:dyDescent="0.3">
      <c r="A6" s="75" t="s">
        <v>209</v>
      </c>
      <c r="B6" s="264"/>
      <c r="C6" s="265"/>
      <c r="D6" s="265"/>
      <c r="E6" s="265"/>
      <c r="F6" s="265"/>
      <c r="G6" s="265"/>
      <c r="H6" s="265"/>
      <c r="I6" s="266"/>
    </row>
    <row r="7" spans="1:9" ht="18.75" x14ac:dyDescent="0.3">
      <c r="A7" s="60" t="s">
        <v>39</v>
      </c>
      <c r="B7" s="320"/>
      <c r="C7" s="321"/>
      <c r="D7" s="321"/>
      <c r="E7" s="321"/>
      <c r="F7" s="321"/>
      <c r="G7" s="321"/>
      <c r="H7" s="321"/>
      <c r="I7" s="322"/>
    </row>
    <row r="8" spans="1:9" ht="18.75" x14ac:dyDescent="0.3">
      <c r="A8" s="60" t="s">
        <v>43</v>
      </c>
      <c r="B8" s="320"/>
      <c r="C8" s="321"/>
      <c r="D8" s="321"/>
      <c r="E8" s="321"/>
      <c r="F8" s="321"/>
      <c r="G8" s="321"/>
      <c r="H8" s="321"/>
      <c r="I8" s="322"/>
    </row>
    <row r="9" spans="1:9" ht="18.75" x14ac:dyDescent="0.3">
      <c r="A9" s="60" t="s">
        <v>40</v>
      </c>
      <c r="B9" s="320"/>
      <c r="C9" s="321"/>
      <c r="D9" s="321"/>
      <c r="E9" s="321"/>
      <c r="F9" s="321"/>
      <c r="G9" s="321"/>
      <c r="H9" s="321"/>
      <c r="I9" s="322"/>
    </row>
    <row r="10" spans="1:9" ht="18.75" x14ac:dyDescent="0.3">
      <c r="A10" s="60" t="s">
        <v>42</v>
      </c>
      <c r="B10" s="320"/>
      <c r="C10" s="321"/>
      <c r="D10" s="321"/>
      <c r="E10" s="321"/>
      <c r="F10" s="321"/>
      <c r="G10" s="321"/>
      <c r="H10" s="321"/>
      <c r="I10" s="322"/>
    </row>
    <row r="11" spans="1:9" ht="18.75" x14ac:dyDescent="0.3">
      <c r="A11" s="60" t="s">
        <v>41</v>
      </c>
      <c r="B11" s="320"/>
      <c r="C11" s="321"/>
      <c r="D11" s="321"/>
      <c r="E11" s="321"/>
      <c r="F11" s="321"/>
      <c r="G11" s="321"/>
      <c r="H11" s="321"/>
      <c r="I11" s="322"/>
    </row>
    <row r="12" spans="1:9" ht="45" customHeight="1" x14ac:dyDescent="0.25">
      <c r="A12" s="61" t="s">
        <v>88</v>
      </c>
      <c r="B12" s="323"/>
      <c r="C12" s="324"/>
      <c r="D12" s="324"/>
      <c r="E12" s="324"/>
      <c r="F12" s="324"/>
      <c r="G12" s="324"/>
      <c r="H12" s="324"/>
      <c r="I12" s="325"/>
    </row>
    <row r="13" spans="1:9" x14ac:dyDescent="0.25">
      <c r="A13" s="73"/>
      <c r="B13" s="12"/>
      <c r="C13" s="12"/>
      <c r="D13" s="12"/>
      <c r="E13" s="12"/>
      <c r="F13" s="12"/>
      <c r="G13" s="12"/>
      <c r="H13" s="12"/>
      <c r="I13" s="72"/>
    </row>
    <row r="14" spans="1:9" ht="21.75" thickBot="1" x14ac:dyDescent="0.4">
      <c r="A14" s="326" t="s">
        <v>102</v>
      </c>
      <c r="B14" s="327"/>
      <c r="C14" s="327"/>
      <c r="D14" s="68"/>
      <c r="E14" s="68"/>
      <c r="F14" s="68"/>
      <c r="G14" s="68"/>
      <c r="H14" s="68"/>
      <c r="I14" s="74"/>
    </row>
    <row r="15" spans="1:9" ht="19.5" thickBot="1" x14ac:dyDescent="0.35">
      <c r="A15" s="250"/>
      <c r="B15" s="251" t="s">
        <v>110</v>
      </c>
      <c r="C15" s="332" t="s">
        <v>109</v>
      </c>
      <c r="D15" s="332"/>
      <c r="E15" s="332"/>
      <c r="F15" s="332"/>
      <c r="G15" s="332"/>
      <c r="H15" s="332"/>
      <c r="I15" s="332"/>
    </row>
    <row r="16" spans="1:9" ht="18.75" x14ac:dyDescent="0.3">
      <c r="A16" s="70" t="s">
        <v>112</v>
      </c>
      <c r="B16" s="259">
        <f>OWNERSHIP!B23</f>
        <v>0</v>
      </c>
      <c r="C16" s="333"/>
      <c r="D16" s="333"/>
      <c r="E16" s="333"/>
      <c r="F16" s="333"/>
      <c r="G16" s="333"/>
      <c r="H16" s="333"/>
      <c r="I16" s="333"/>
    </row>
    <row r="17" spans="1:9" ht="18.75" x14ac:dyDescent="0.3">
      <c r="A17" s="69" t="s">
        <v>103</v>
      </c>
      <c r="B17" s="260" t="e">
        <f>PROCUREMENT!E19</f>
        <v>#DIV/0!</v>
      </c>
      <c r="C17" s="328"/>
      <c r="D17" s="328"/>
      <c r="E17" s="328"/>
      <c r="F17" s="328"/>
      <c r="G17" s="328"/>
      <c r="H17" s="328"/>
      <c r="I17" s="328"/>
    </row>
    <row r="18" spans="1:9" ht="18.75" x14ac:dyDescent="0.3">
      <c r="A18" s="69" t="s">
        <v>104</v>
      </c>
      <c r="B18" s="261">
        <f>'EMPLOYMENT EQUITY'!K21</f>
        <v>0</v>
      </c>
      <c r="C18" s="328"/>
      <c r="D18" s="328"/>
      <c r="E18" s="328"/>
      <c r="F18" s="328"/>
      <c r="G18" s="328"/>
      <c r="H18" s="328"/>
      <c r="I18" s="328"/>
    </row>
    <row r="19" spans="1:9" ht="18.75" x14ac:dyDescent="0.3">
      <c r="A19" s="69" t="s">
        <v>111</v>
      </c>
      <c r="B19" s="261">
        <f>HRD!I19</f>
        <v>0</v>
      </c>
      <c r="C19" s="328"/>
      <c r="D19" s="328"/>
      <c r="E19" s="328"/>
      <c r="F19" s="328"/>
      <c r="G19" s="328"/>
      <c r="H19" s="328"/>
      <c r="I19" s="328"/>
    </row>
    <row r="20" spans="1:9" ht="18.75" x14ac:dyDescent="0.3">
      <c r="A20" s="69" t="s">
        <v>113</v>
      </c>
      <c r="B20" s="261">
        <f>ACCOMMODATION!C17</f>
        <v>0</v>
      </c>
      <c r="C20" s="328"/>
      <c r="D20" s="328"/>
      <c r="E20" s="328"/>
      <c r="F20" s="328"/>
      <c r="G20" s="328"/>
      <c r="H20" s="328"/>
      <c r="I20" s="328"/>
    </row>
    <row r="21" spans="1:9" ht="18.75" x14ac:dyDescent="0.3">
      <c r="A21" s="69" t="s">
        <v>105</v>
      </c>
      <c r="B21" s="261">
        <f>'Community development'!B20</f>
        <v>0</v>
      </c>
      <c r="C21" s="328"/>
      <c r="D21" s="328"/>
      <c r="E21" s="328"/>
      <c r="F21" s="328"/>
      <c r="G21" s="328"/>
      <c r="H21" s="328"/>
      <c r="I21" s="328"/>
    </row>
    <row r="22" spans="1:9" ht="18.75" x14ac:dyDescent="0.3">
      <c r="A22" s="69" t="s">
        <v>106</v>
      </c>
      <c r="B22" s="261">
        <f>'Health and safety'!H11</f>
        <v>0</v>
      </c>
      <c r="C22" s="328"/>
      <c r="D22" s="328"/>
      <c r="E22" s="328"/>
      <c r="F22" s="328"/>
      <c r="G22" s="328"/>
      <c r="H22" s="328"/>
      <c r="I22" s="328"/>
    </row>
    <row r="23" spans="1:9" ht="18.75" x14ac:dyDescent="0.3">
      <c r="A23" s="111" t="s">
        <v>107</v>
      </c>
      <c r="B23" s="262">
        <f>Environment!F13</f>
        <v>0</v>
      </c>
      <c r="C23" s="328"/>
      <c r="D23" s="328"/>
      <c r="E23" s="328"/>
      <c r="F23" s="328"/>
      <c r="G23" s="328"/>
      <c r="H23" s="328"/>
      <c r="I23" s="328"/>
    </row>
    <row r="24" spans="1:9" ht="18.75" x14ac:dyDescent="0.3">
      <c r="A24" s="69" t="s">
        <v>131</v>
      </c>
      <c r="B24" s="261">
        <f>'Sample analysis'!G13</f>
        <v>0</v>
      </c>
      <c r="C24" s="329"/>
      <c r="D24" s="330"/>
      <c r="E24" s="330"/>
      <c r="F24" s="330"/>
      <c r="G24" s="330"/>
      <c r="H24" s="330"/>
      <c r="I24" s="331"/>
    </row>
    <row r="25" spans="1:9" ht="18.75" x14ac:dyDescent="0.3">
      <c r="A25" s="112" t="s">
        <v>108</v>
      </c>
      <c r="B25" s="263" t="e">
        <f>SUM(B17+B18+B19+B21+B22+B23)</f>
        <v>#DIV/0!</v>
      </c>
      <c r="C25" s="328"/>
      <c r="D25" s="328"/>
      <c r="E25" s="328"/>
      <c r="F25" s="328"/>
      <c r="G25" s="328"/>
      <c r="H25" s="328"/>
      <c r="I25" s="328"/>
    </row>
  </sheetData>
  <sheetProtection password="E5C2" sheet="1" objects="1" scenarios="1"/>
  <mergeCells count="23">
    <mergeCell ref="A14:C14"/>
    <mergeCell ref="C25:I25"/>
    <mergeCell ref="C17:I17"/>
    <mergeCell ref="C18:I18"/>
    <mergeCell ref="C19:I19"/>
    <mergeCell ref="C20:I20"/>
    <mergeCell ref="C21:I21"/>
    <mergeCell ref="C22:I22"/>
    <mergeCell ref="C24:I24"/>
    <mergeCell ref="C15:I15"/>
    <mergeCell ref="C23:I23"/>
    <mergeCell ref="C16:I16"/>
    <mergeCell ref="G1:H1"/>
    <mergeCell ref="A1:F1"/>
    <mergeCell ref="B10:I10"/>
    <mergeCell ref="B11:I11"/>
    <mergeCell ref="B12:I12"/>
    <mergeCell ref="B3:I3"/>
    <mergeCell ref="B4:I4"/>
    <mergeCell ref="B5:I5"/>
    <mergeCell ref="B7:I7"/>
    <mergeCell ref="B8:I8"/>
    <mergeCell ref="B9:I9"/>
  </mergeCells>
  <pageMargins left="0.7" right="0.7" top="0.75" bottom="0.75" header="0.3" footer="0.3"/>
  <pageSetup paperSize="9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G17" sqref="G17"/>
    </sheetView>
  </sheetViews>
  <sheetFormatPr defaultColWidth="8.7109375" defaultRowHeight="15" x14ac:dyDescent="0.25"/>
  <cols>
    <col min="1" max="5" width="15.7109375" customWidth="1"/>
    <col min="6" max="6" width="14.42578125" customWidth="1"/>
    <col min="7" max="7" width="35.42578125" customWidth="1"/>
    <col min="8" max="8" width="31.85546875" customWidth="1"/>
  </cols>
  <sheetData>
    <row r="1" spans="1:8" ht="21.75" thickBot="1" x14ac:dyDescent="0.4">
      <c r="A1" s="120" t="s">
        <v>137</v>
      </c>
      <c r="B1" s="120"/>
      <c r="C1" s="120"/>
      <c r="D1" s="120"/>
      <c r="E1" s="121"/>
      <c r="F1" s="194" t="s">
        <v>145</v>
      </c>
      <c r="G1" s="87"/>
    </row>
    <row r="2" spans="1:8" ht="21" x14ac:dyDescent="0.35">
      <c r="A2" s="120"/>
      <c r="B2" s="120"/>
      <c r="C2" s="120"/>
      <c r="D2" s="120"/>
      <c r="E2" s="121"/>
      <c r="F2" s="122"/>
      <c r="G2" s="87"/>
    </row>
    <row r="3" spans="1:8" ht="37.5" customHeight="1" x14ac:dyDescent="0.25">
      <c r="A3" s="434" t="s">
        <v>207</v>
      </c>
      <c r="B3" s="434"/>
      <c r="C3" s="434"/>
      <c r="D3" s="434"/>
      <c r="E3" s="434"/>
      <c r="F3" s="434"/>
      <c r="G3" s="195"/>
    </row>
    <row r="4" spans="1:8" ht="37.5" customHeight="1" x14ac:dyDescent="0.25">
      <c r="A4" s="434" t="s">
        <v>208</v>
      </c>
      <c r="B4" s="434"/>
      <c r="C4" s="434"/>
      <c r="D4" s="434"/>
      <c r="E4" s="434"/>
      <c r="F4" s="434"/>
      <c r="G4" s="195"/>
    </row>
    <row r="5" spans="1:8" ht="35.25" customHeight="1" x14ac:dyDescent="0.25">
      <c r="A5" s="434" t="s">
        <v>138</v>
      </c>
      <c r="B5" s="434"/>
      <c r="C5" s="434"/>
      <c r="D5" s="434"/>
      <c r="E5" s="434"/>
      <c r="F5" s="434"/>
      <c r="G5" s="298" t="e">
        <f>G4/G3</f>
        <v>#DIV/0!</v>
      </c>
    </row>
    <row r="6" spans="1:8" ht="21" customHeight="1" x14ac:dyDescent="0.25">
      <c r="A6" s="87"/>
      <c r="B6" s="87"/>
      <c r="C6" s="87"/>
      <c r="D6" s="87"/>
      <c r="E6" s="87"/>
      <c r="F6" s="87"/>
      <c r="G6" s="87"/>
    </row>
    <row r="7" spans="1:8" ht="19.5" customHeight="1" x14ac:dyDescent="0.25">
      <c r="A7" s="87"/>
      <c r="B7" s="431" t="s">
        <v>30</v>
      </c>
      <c r="C7" s="432"/>
      <c r="D7" s="432"/>
      <c r="E7" s="432"/>
      <c r="F7" s="433"/>
      <c r="G7" s="123"/>
    </row>
    <row r="8" spans="1:8" ht="18" x14ac:dyDescent="0.25">
      <c r="A8" s="87"/>
      <c r="B8" s="192">
        <v>2010</v>
      </c>
      <c r="C8" s="192">
        <v>2011</v>
      </c>
      <c r="D8" s="192">
        <v>2012</v>
      </c>
      <c r="E8" s="192">
        <v>2013</v>
      </c>
      <c r="F8" s="192">
        <v>2014</v>
      </c>
      <c r="G8" s="125"/>
    </row>
    <row r="9" spans="1:8" ht="15.75" customHeight="1" x14ac:dyDescent="0.25">
      <c r="A9" s="87"/>
      <c r="B9" s="193" t="s">
        <v>139</v>
      </c>
      <c r="C9" s="193">
        <v>0.25</v>
      </c>
      <c r="D9" s="193">
        <v>0.5</v>
      </c>
      <c r="E9" s="193">
        <v>0.75</v>
      </c>
      <c r="F9" s="193">
        <v>1</v>
      </c>
      <c r="G9" s="125"/>
    </row>
    <row r="10" spans="1:8" x14ac:dyDescent="0.25">
      <c r="A10" s="87"/>
      <c r="B10" s="87"/>
      <c r="C10" s="87"/>
      <c r="D10" s="87"/>
      <c r="E10" s="87"/>
      <c r="F10" s="87"/>
      <c r="G10" s="87"/>
    </row>
    <row r="11" spans="1:8" ht="18" x14ac:dyDescent="0.25">
      <c r="A11" s="126" t="s">
        <v>140</v>
      </c>
      <c r="B11" s="126"/>
      <c r="C11" s="126"/>
      <c r="D11" s="126"/>
      <c r="E11" s="126"/>
      <c r="F11" s="126"/>
      <c r="G11" s="124" t="s">
        <v>110</v>
      </c>
    </row>
    <row r="12" spans="1:8" ht="18" x14ac:dyDescent="0.25">
      <c r="A12" s="127" t="s">
        <v>141</v>
      </c>
      <c r="B12" s="128"/>
      <c r="C12" s="128"/>
      <c r="D12" s="128"/>
      <c r="E12" s="128"/>
      <c r="F12" s="128"/>
      <c r="G12" s="191">
        <v>5</v>
      </c>
    </row>
    <row r="13" spans="1:8" ht="18" x14ac:dyDescent="0.25">
      <c r="A13" s="127" t="s">
        <v>142</v>
      </c>
      <c r="B13" s="128"/>
      <c r="C13" s="128"/>
      <c r="D13" s="128"/>
      <c r="E13" s="128"/>
      <c r="F13" s="128"/>
      <c r="G13" s="249"/>
      <c r="H13" s="12"/>
    </row>
    <row r="14" spans="1:8" ht="30.75" customHeight="1" x14ac:dyDescent="0.25">
      <c r="A14" s="430" t="s">
        <v>143</v>
      </c>
      <c r="B14" s="430"/>
      <c r="C14" s="430"/>
      <c r="D14" s="430"/>
      <c r="E14" s="430"/>
      <c r="F14" s="430"/>
      <c r="G14" s="87"/>
    </row>
    <row r="15" spans="1:8" x14ac:dyDescent="0.25">
      <c r="A15" s="87"/>
      <c r="B15" s="87"/>
      <c r="C15" s="87"/>
      <c r="D15" s="87"/>
      <c r="E15" s="87"/>
      <c r="F15" s="87"/>
      <c r="G15" s="87"/>
    </row>
    <row r="16" spans="1:8" x14ac:dyDescent="0.25">
      <c r="A16" s="87"/>
      <c r="B16" s="87"/>
      <c r="C16" s="87"/>
      <c r="D16" s="87"/>
      <c r="E16" s="87"/>
      <c r="F16" s="87"/>
      <c r="G16" s="87"/>
    </row>
    <row r="17" spans="1:7" x14ac:dyDescent="0.25">
      <c r="A17" s="87"/>
      <c r="B17" s="87"/>
      <c r="C17" s="87"/>
      <c r="D17" s="87"/>
      <c r="E17" s="87"/>
      <c r="F17" s="87"/>
      <c r="G17" s="87"/>
    </row>
    <row r="18" spans="1:7" x14ac:dyDescent="0.25">
      <c r="A18" s="87"/>
      <c r="B18" s="87"/>
      <c r="C18" s="87"/>
      <c r="D18" s="87"/>
      <c r="E18" s="87"/>
      <c r="F18" s="87"/>
      <c r="G18" s="87"/>
    </row>
    <row r="19" spans="1:7" x14ac:dyDescent="0.25">
      <c r="A19" s="87"/>
      <c r="B19" s="87"/>
      <c r="C19" s="87"/>
      <c r="D19" s="87"/>
      <c r="E19" s="87"/>
      <c r="F19" s="87"/>
      <c r="G19" s="87"/>
    </row>
    <row r="20" spans="1:7" x14ac:dyDescent="0.25">
      <c r="A20" s="87"/>
      <c r="B20" s="87"/>
      <c r="C20" s="87"/>
      <c r="D20" s="87"/>
      <c r="E20" s="87"/>
      <c r="F20" s="87"/>
      <c r="G20" s="87"/>
    </row>
    <row r="21" spans="1:7" x14ac:dyDescent="0.25">
      <c r="A21" s="87"/>
      <c r="B21" s="87"/>
      <c r="C21" s="87"/>
      <c r="D21" s="87"/>
      <c r="E21" s="87"/>
      <c r="F21" s="87"/>
      <c r="G21" s="87"/>
    </row>
    <row r="22" spans="1:7" x14ac:dyDescent="0.25">
      <c r="A22" s="87"/>
      <c r="B22" s="87"/>
      <c r="C22" s="87"/>
      <c r="D22" s="87"/>
      <c r="E22" s="87"/>
      <c r="F22" s="87"/>
      <c r="G22" s="87"/>
    </row>
    <row r="23" spans="1:7" x14ac:dyDescent="0.25">
      <c r="A23" s="87"/>
      <c r="B23" s="87"/>
      <c r="C23" s="87"/>
      <c r="D23" s="87"/>
      <c r="E23" s="87"/>
      <c r="F23" s="87"/>
      <c r="G23" s="87"/>
    </row>
  </sheetData>
  <sheetProtection password="E5C2" sheet="1" objects="1" scenarios="1"/>
  <mergeCells count="5">
    <mergeCell ref="A14:F14"/>
    <mergeCell ref="B7:F7"/>
    <mergeCell ref="A3:F3"/>
    <mergeCell ref="A4:F4"/>
    <mergeCell ref="A5:F5"/>
  </mergeCells>
  <pageMargins left="0.7" right="0.7" top="0.75" bottom="0.75" header="0.3" footer="0.3"/>
  <pageSetup paperSize="9" orientation="landscape" horizontalDpi="4294967295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3"/>
  <sheetViews>
    <sheetView showGridLines="0" zoomScaleNormal="100" zoomScalePageLayoutView="90" workbookViewId="0">
      <selection activeCell="C15" sqref="C15"/>
    </sheetView>
  </sheetViews>
  <sheetFormatPr defaultRowHeight="15.75" x14ac:dyDescent="0.25"/>
  <cols>
    <col min="1" max="1" width="74.5703125" style="5" customWidth="1"/>
    <col min="2" max="2" width="30.7109375" customWidth="1"/>
    <col min="3" max="3" width="29.28515625" customWidth="1"/>
  </cols>
  <sheetData>
    <row r="1" spans="1:5" s="1" customFormat="1" ht="25.5" customHeight="1" x14ac:dyDescent="0.35">
      <c r="A1" s="301" t="s">
        <v>114</v>
      </c>
      <c r="B1" s="86" t="s">
        <v>144</v>
      </c>
      <c r="C1" s="10"/>
    </row>
    <row r="2" spans="1:5" s="1" customFormat="1" ht="15.75" customHeight="1" x14ac:dyDescent="0.35">
      <c r="A2" s="301"/>
      <c r="B2" s="10"/>
      <c r="C2" s="10"/>
    </row>
    <row r="3" spans="1:5" s="2" customFormat="1" ht="31.5" x14ac:dyDescent="0.25">
      <c r="A3" s="302"/>
      <c r="B3" s="313" t="s">
        <v>213</v>
      </c>
      <c r="C3" s="313" t="s">
        <v>214</v>
      </c>
    </row>
    <row r="4" spans="1:5" ht="37.5" customHeight="1" x14ac:dyDescent="0.3">
      <c r="A4" s="303" t="s">
        <v>89</v>
      </c>
      <c r="B4" s="279"/>
      <c r="C4" s="280"/>
    </row>
    <row r="5" spans="1:5" ht="30" customHeight="1" x14ac:dyDescent="0.3">
      <c r="A5" s="300"/>
      <c r="B5" s="334" t="s">
        <v>210</v>
      </c>
      <c r="C5" s="334"/>
    </row>
    <row r="6" spans="1:5" ht="17.25" customHeight="1" x14ac:dyDescent="0.3">
      <c r="A6" s="299"/>
      <c r="B6" s="314" t="s">
        <v>212</v>
      </c>
      <c r="C6" s="315"/>
    </row>
    <row r="7" spans="1:5" ht="24" customHeight="1" x14ac:dyDescent="0.3">
      <c r="A7" s="304" t="s">
        <v>46</v>
      </c>
      <c r="B7" s="277"/>
      <c r="C7" s="269"/>
    </row>
    <row r="8" spans="1:5" ht="21" x14ac:dyDescent="0.35">
      <c r="A8" s="305" t="s">
        <v>47</v>
      </c>
      <c r="B8" s="278"/>
      <c r="C8" s="270"/>
    </row>
    <row r="9" spans="1:5" ht="17.25" customHeight="1" x14ac:dyDescent="0.25">
      <c r="A9" s="306"/>
      <c r="B9" s="268"/>
      <c r="C9" s="268"/>
    </row>
    <row r="10" spans="1:5" ht="32.25" x14ac:dyDescent="0.3">
      <c r="A10" s="307" t="s">
        <v>48</v>
      </c>
      <c r="B10" s="133" t="s">
        <v>44</v>
      </c>
      <c r="C10" s="267"/>
    </row>
    <row r="11" spans="1:5" x14ac:dyDescent="0.25">
      <c r="A11" s="308" t="s">
        <v>49</v>
      </c>
      <c r="B11" s="76"/>
      <c r="C11" s="52"/>
      <c r="D11" s="3"/>
      <c r="E11" s="4"/>
    </row>
    <row r="12" spans="1:5" x14ac:dyDescent="0.25">
      <c r="A12" s="309" t="s">
        <v>0</v>
      </c>
      <c r="B12" s="271"/>
      <c r="C12" s="53"/>
      <c r="D12" s="4"/>
      <c r="E12" s="4"/>
    </row>
    <row r="13" spans="1:5" x14ac:dyDescent="0.25">
      <c r="A13" s="309" t="s">
        <v>45</v>
      </c>
      <c r="B13" s="271"/>
      <c r="C13" s="53"/>
      <c r="D13" s="4"/>
      <c r="E13" s="4"/>
    </row>
    <row r="14" spans="1:5" x14ac:dyDescent="0.25">
      <c r="A14" s="309" t="s">
        <v>1</v>
      </c>
      <c r="B14" s="272"/>
      <c r="C14" s="54"/>
      <c r="D14" s="4"/>
      <c r="E14" s="4"/>
    </row>
    <row r="15" spans="1:5" x14ac:dyDescent="0.25">
      <c r="A15" s="308" t="s">
        <v>50</v>
      </c>
      <c r="B15" s="273"/>
      <c r="C15" s="52"/>
      <c r="D15" s="4"/>
      <c r="E15" s="4"/>
    </row>
    <row r="16" spans="1:5" x14ac:dyDescent="0.25">
      <c r="A16" s="309" t="s">
        <v>2</v>
      </c>
      <c r="B16" s="274"/>
      <c r="C16" s="55"/>
    </row>
    <row r="17" spans="1:3" x14ac:dyDescent="0.25">
      <c r="A17" s="309" t="s">
        <v>45</v>
      </c>
      <c r="B17" s="274"/>
      <c r="C17" s="55"/>
    </row>
    <row r="18" spans="1:3" x14ac:dyDescent="0.25">
      <c r="A18" s="309" t="s">
        <v>1</v>
      </c>
      <c r="B18" s="274"/>
      <c r="C18" s="55"/>
    </row>
    <row r="19" spans="1:3" x14ac:dyDescent="0.25">
      <c r="A19" s="308" t="s">
        <v>51</v>
      </c>
      <c r="B19" s="275"/>
      <c r="C19" s="56"/>
    </row>
    <row r="20" spans="1:3" s="12" customFormat="1" x14ac:dyDescent="0.25">
      <c r="A20" s="282"/>
      <c r="B20" s="283"/>
      <c r="C20" s="56"/>
    </row>
    <row r="21" spans="1:3" ht="18.75" x14ac:dyDescent="0.25">
      <c r="A21" s="310" t="s">
        <v>164</v>
      </c>
      <c r="B21" s="276"/>
      <c r="C21" s="57"/>
    </row>
    <row r="22" spans="1:3" ht="19.5" thickBot="1" x14ac:dyDescent="0.3">
      <c r="A22" s="311"/>
      <c r="B22" s="284"/>
      <c r="C22" s="57"/>
    </row>
    <row r="23" spans="1:3" ht="19.5" thickBot="1" x14ac:dyDescent="0.35">
      <c r="A23" s="312" t="s">
        <v>135</v>
      </c>
      <c r="B23" s="281"/>
      <c r="C23" s="12"/>
    </row>
  </sheetData>
  <sheetProtection password="E5C2" sheet="1" objects="1" scenarios="1"/>
  <mergeCells count="1">
    <mergeCell ref="B5:C5"/>
  </mergeCells>
  <pageMargins left="0.7" right="0.7" top="0.75" bottom="0.75" header="0.3" footer="0.3"/>
  <pageSetup paperSize="9" scale="99" orientation="landscape" horizont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21"/>
  <sheetViews>
    <sheetView showGridLines="0" zoomScaleNormal="100" workbookViewId="0">
      <selection activeCell="K10" sqref="K10:M10"/>
    </sheetView>
  </sheetViews>
  <sheetFormatPr defaultRowHeight="15" x14ac:dyDescent="0.25"/>
  <cols>
    <col min="1" max="1" width="33.7109375" customWidth="1"/>
    <col min="2" max="2" width="5.85546875" customWidth="1"/>
    <col min="3" max="3" width="6.28515625" customWidth="1"/>
    <col min="4" max="5" width="5.28515625" customWidth="1"/>
    <col min="6" max="6" width="6.140625" customWidth="1"/>
    <col min="7" max="7" width="10.42578125" customWidth="1"/>
    <col min="8" max="8" width="10.7109375" customWidth="1"/>
    <col min="9" max="9" width="10.140625" customWidth="1"/>
    <col min="10" max="10" width="8.7109375" customWidth="1"/>
    <col min="11" max="11" width="11.140625" customWidth="1"/>
    <col min="12" max="12" width="7.85546875" customWidth="1"/>
    <col min="13" max="13" width="7.5703125" customWidth="1"/>
  </cols>
  <sheetData>
    <row r="1" spans="1:13" s="1" customFormat="1" ht="25.5" customHeight="1" thickBot="1" x14ac:dyDescent="0.4">
      <c r="A1" s="9" t="s">
        <v>116</v>
      </c>
      <c r="B1" s="10"/>
      <c r="C1" s="10"/>
      <c r="D1" s="10"/>
      <c r="E1" s="10"/>
      <c r="F1" s="10"/>
      <c r="G1" s="10"/>
      <c r="H1" s="10"/>
      <c r="J1" s="335" t="s">
        <v>145</v>
      </c>
      <c r="K1" s="336"/>
    </row>
    <row r="2" spans="1:13" ht="17.25" customHeight="1" x14ac:dyDescent="0.3">
      <c r="A2" s="348" t="s">
        <v>52</v>
      </c>
      <c r="B2" s="349"/>
      <c r="C2" s="349"/>
      <c r="D2" s="349"/>
      <c r="E2" s="349"/>
      <c r="F2" s="349"/>
      <c r="G2" s="349"/>
      <c r="H2" s="349"/>
      <c r="I2" s="349"/>
      <c r="J2" s="350"/>
      <c r="K2" s="350"/>
      <c r="L2" s="349"/>
      <c r="M2" s="351"/>
    </row>
    <row r="3" spans="1:13" ht="30.75" customHeight="1" x14ac:dyDescent="0.25">
      <c r="A3" s="7"/>
      <c r="B3" s="345" t="s">
        <v>9</v>
      </c>
      <c r="C3" s="346"/>
      <c r="D3" s="346"/>
      <c r="E3" s="346"/>
      <c r="F3" s="347"/>
      <c r="G3" s="345" t="s">
        <v>56</v>
      </c>
      <c r="H3" s="346"/>
      <c r="I3" s="346"/>
      <c r="J3" s="346"/>
      <c r="K3" s="347"/>
      <c r="L3" s="352" t="s">
        <v>6</v>
      </c>
      <c r="M3" s="353"/>
    </row>
    <row r="4" spans="1:13" ht="62.25" customHeight="1" x14ac:dyDescent="0.25">
      <c r="A4" s="7"/>
      <c r="B4" s="11">
        <v>2010</v>
      </c>
      <c r="C4" s="14">
        <v>2011</v>
      </c>
      <c r="D4" s="14">
        <v>2012</v>
      </c>
      <c r="E4" s="14">
        <v>2013</v>
      </c>
      <c r="F4" s="14">
        <v>2014</v>
      </c>
      <c r="G4" s="103" t="s">
        <v>156</v>
      </c>
      <c r="H4" s="103" t="s">
        <v>157</v>
      </c>
      <c r="I4" s="35" t="s">
        <v>158</v>
      </c>
      <c r="J4" s="35" t="s">
        <v>159</v>
      </c>
      <c r="K4" s="35" t="s">
        <v>160</v>
      </c>
      <c r="L4" s="134" t="s">
        <v>7</v>
      </c>
      <c r="M4" s="103" t="s">
        <v>165</v>
      </c>
    </row>
    <row r="5" spans="1:13" ht="24" customHeight="1" x14ac:dyDescent="0.25">
      <c r="A5" s="8" t="s">
        <v>53</v>
      </c>
      <c r="B5" s="148">
        <v>0.05</v>
      </c>
      <c r="C5" s="149">
        <v>0.1</v>
      </c>
      <c r="D5" s="149">
        <v>0.2</v>
      </c>
      <c r="E5" s="149">
        <v>0.3</v>
      </c>
      <c r="F5" s="150">
        <v>0.4</v>
      </c>
      <c r="G5" s="77"/>
      <c r="H5" s="77"/>
      <c r="I5" s="146">
        <f>G5-H5</f>
        <v>0</v>
      </c>
      <c r="J5" s="77"/>
      <c r="K5" s="147" t="e">
        <f>+J5/I5</f>
        <v>#DIV/0!</v>
      </c>
      <c r="L5" s="142">
        <v>5</v>
      </c>
      <c r="M5" s="242" t="e">
        <f>IF(+K5/B5*L5 &lt;L5, +K5/B5*L5,L5)</f>
        <v>#DIV/0!</v>
      </c>
    </row>
    <row r="6" spans="1:13" ht="22.5" customHeight="1" x14ac:dyDescent="0.25">
      <c r="A6" s="8" t="s">
        <v>54</v>
      </c>
      <c r="B6" s="148">
        <v>0.3</v>
      </c>
      <c r="C6" s="150">
        <v>0.4</v>
      </c>
      <c r="D6" s="150">
        <v>0.5</v>
      </c>
      <c r="E6" s="150">
        <v>0.6</v>
      </c>
      <c r="F6" s="150">
        <v>0.7</v>
      </c>
      <c r="G6" s="78"/>
      <c r="H6" s="78"/>
      <c r="I6" s="146">
        <f t="shared" ref="I6:I7" si="0">G6-H6</f>
        <v>0</v>
      </c>
      <c r="J6" s="77"/>
      <c r="K6" s="147" t="e">
        <f>+J6/I6</f>
        <v>#DIV/0!</v>
      </c>
      <c r="L6" s="142">
        <v>5</v>
      </c>
      <c r="M6" s="243" t="e">
        <f>IF(+K6/B6*L6 &lt;L6, +K6/B6*L6,L6)</f>
        <v>#DIV/0!</v>
      </c>
    </row>
    <row r="7" spans="1:13" ht="26.25" customHeight="1" x14ac:dyDescent="0.25">
      <c r="A7" s="8" t="s">
        <v>121</v>
      </c>
      <c r="B7" s="148">
        <v>0.1</v>
      </c>
      <c r="C7" s="150">
        <v>0.15</v>
      </c>
      <c r="D7" s="150">
        <v>0.25</v>
      </c>
      <c r="E7" s="150">
        <v>0.4</v>
      </c>
      <c r="F7" s="150">
        <v>0.5</v>
      </c>
      <c r="G7" s="78"/>
      <c r="H7" s="78"/>
      <c r="I7" s="146">
        <f t="shared" si="0"/>
        <v>0</v>
      </c>
      <c r="J7" s="77"/>
      <c r="K7" s="147" t="e">
        <f>+J7/I7</f>
        <v>#DIV/0!</v>
      </c>
      <c r="L7" s="142">
        <v>2</v>
      </c>
      <c r="M7" s="243" t="e">
        <f>IF(+K7/B7*L7 &lt;L7, +K7/B7*L7,L7)</f>
        <v>#DIV/0!</v>
      </c>
    </row>
    <row r="8" spans="1:13" ht="12.75" customHeight="1" x14ac:dyDescent="0.25">
      <c r="A8" s="366" t="s">
        <v>174</v>
      </c>
      <c r="B8" s="366"/>
      <c r="C8" s="366"/>
      <c r="D8" s="366"/>
      <c r="E8" s="366"/>
      <c r="F8" s="366"/>
      <c r="G8" s="65"/>
      <c r="H8" s="65"/>
      <c r="I8" s="66"/>
      <c r="J8" s="65"/>
      <c r="K8" s="65"/>
      <c r="L8" s="65"/>
      <c r="M8" s="65"/>
    </row>
    <row r="9" spans="1:13" ht="18" customHeight="1" thickBot="1" x14ac:dyDescent="0.35">
      <c r="A9" s="348" t="s">
        <v>55</v>
      </c>
      <c r="B9" s="349"/>
      <c r="C9" s="349"/>
      <c r="D9" s="349"/>
      <c r="E9" s="349"/>
      <c r="F9" s="349"/>
      <c r="G9" s="349"/>
      <c r="H9" s="349"/>
      <c r="I9" s="349"/>
      <c r="J9" s="349"/>
      <c r="K9" s="362"/>
      <c r="L9" s="362"/>
      <c r="M9" s="363"/>
    </row>
    <row r="10" spans="1:13" ht="30" customHeight="1" thickBot="1" x14ac:dyDescent="0.3">
      <c r="A10" s="360" t="s">
        <v>90</v>
      </c>
      <c r="B10" s="361"/>
      <c r="C10" s="361"/>
      <c r="D10" s="361"/>
      <c r="E10" s="361"/>
      <c r="F10" s="361"/>
      <c r="G10" s="361"/>
      <c r="H10" s="361"/>
      <c r="I10" s="361"/>
      <c r="J10" s="361"/>
      <c r="K10" s="357" t="s">
        <v>166</v>
      </c>
      <c r="L10" s="358"/>
      <c r="M10" s="359"/>
    </row>
    <row r="11" spans="1:13" ht="27.75" customHeight="1" x14ac:dyDescent="0.25">
      <c r="A11" s="354" t="s">
        <v>167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15"/>
    </row>
    <row r="12" spans="1:13" ht="24" customHeight="1" x14ac:dyDescent="0.25">
      <c r="A12" s="342"/>
      <c r="B12" s="343"/>
      <c r="C12" s="343"/>
      <c r="D12" s="343"/>
      <c r="E12" s="344"/>
      <c r="F12" s="292" t="s">
        <v>5</v>
      </c>
      <c r="G12" s="337" t="s">
        <v>56</v>
      </c>
      <c r="H12" s="338"/>
      <c r="I12" s="339"/>
      <c r="J12" s="340" t="s">
        <v>6</v>
      </c>
      <c r="K12" s="341"/>
    </row>
    <row r="13" spans="1:13" ht="15" customHeight="1" x14ac:dyDescent="0.25">
      <c r="A13" s="370" t="s">
        <v>132</v>
      </c>
      <c r="B13" s="370"/>
      <c r="C13" s="370"/>
      <c r="D13" s="370"/>
      <c r="E13" s="370"/>
      <c r="F13" s="285"/>
      <c r="G13" s="377"/>
      <c r="H13" s="378"/>
      <c r="I13" s="379"/>
      <c r="J13" s="288" t="s">
        <v>7</v>
      </c>
      <c r="K13" s="289" t="s">
        <v>8</v>
      </c>
    </row>
    <row r="14" spans="1:13" ht="31.5" customHeight="1" x14ac:dyDescent="0.25">
      <c r="A14" s="371" t="s">
        <v>161</v>
      </c>
      <c r="B14" s="372"/>
      <c r="C14" s="372"/>
      <c r="D14" s="372"/>
      <c r="E14" s="373"/>
      <c r="F14" s="286"/>
      <c r="G14" s="380"/>
      <c r="H14" s="378"/>
      <c r="I14" s="379"/>
      <c r="J14" s="286"/>
      <c r="K14" s="286"/>
    </row>
    <row r="15" spans="1:13" ht="30" customHeight="1" x14ac:dyDescent="0.25">
      <c r="A15" s="371" t="s">
        <v>162</v>
      </c>
      <c r="B15" s="372"/>
      <c r="C15" s="372"/>
      <c r="D15" s="372"/>
      <c r="E15" s="373"/>
      <c r="F15" s="286"/>
      <c r="G15" s="380"/>
      <c r="H15" s="378"/>
      <c r="I15" s="379"/>
      <c r="J15" s="286"/>
      <c r="K15" s="286"/>
    </row>
    <row r="16" spans="1:13" ht="19.5" customHeight="1" x14ac:dyDescent="0.25">
      <c r="A16" s="374" t="s">
        <v>163</v>
      </c>
      <c r="B16" s="375"/>
      <c r="C16" s="375"/>
      <c r="D16" s="375"/>
      <c r="E16" s="376"/>
      <c r="F16" s="287">
        <v>5.0000000000000001E-3</v>
      </c>
      <c r="G16" s="367" t="e">
        <f>+G15/G14</f>
        <v>#DIV/0!</v>
      </c>
      <c r="H16" s="368"/>
      <c r="I16" s="369"/>
      <c r="J16" s="290">
        <v>3</v>
      </c>
      <c r="K16" s="291" t="e">
        <f>IF(+G16/F16*J16&lt;J16,+G16/F16*J16,J16)</f>
        <v>#DIV/0!</v>
      </c>
    </row>
    <row r="17" spans="1:13" ht="19.5" customHeight="1" x14ac:dyDescent="0.25">
      <c r="A17" s="101"/>
      <c r="B17" s="102"/>
      <c r="C17" s="102"/>
      <c r="D17" s="102"/>
      <c r="E17" s="102"/>
      <c r="F17" s="135"/>
      <c r="G17" s="136"/>
      <c r="H17" s="137"/>
      <c r="I17" s="137"/>
      <c r="J17" s="138"/>
      <c r="K17" s="137"/>
      <c r="L17" s="15"/>
    </row>
    <row r="18" spans="1:13" ht="18" customHeight="1" x14ac:dyDescent="0.3">
      <c r="A18" s="364" t="s">
        <v>133</v>
      </c>
      <c r="B18" s="364"/>
      <c r="C18" s="364"/>
      <c r="D18" s="364"/>
      <c r="E18" s="364"/>
      <c r="F18" s="364"/>
      <c r="G18" s="364"/>
      <c r="H18" s="364"/>
      <c r="I18" s="139"/>
      <c r="J18" s="139"/>
      <c r="K18" s="139"/>
      <c r="L18" s="139"/>
      <c r="M18" s="139"/>
    </row>
    <row r="19" spans="1:13" ht="18.75" x14ac:dyDescent="0.3">
      <c r="A19" s="381" t="s">
        <v>134</v>
      </c>
      <c r="B19" s="381"/>
      <c r="C19" s="381"/>
      <c r="D19" s="381"/>
      <c r="E19" s="365" t="e">
        <f>M5+M6+M7+K16</f>
        <v>#DIV/0!</v>
      </c>
      <c r="F19" s="365"/>
      <c r="G19" s="365"/>
      <c r="H19" s="365"/>
      <c r="I19" s="113"/>
      <c r="J19" s="113"/>
      <c r="K19" s="113"/>
      <c r="L19" s="32"/>
      <c r="M19" s="32"/>
    </row>
    <row r="20" spans="1:13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3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</row>
  </sheetData>
  <sheetProtection password="E5C2" sheet="1" objects="1" scenarios="1"/>
  <mergeCells count="24">
    <mergeCell ref="A18:H18"/>
    <mergeCell ref="E19:H19"/>
    <mergeCell ref="A8:F8"/>
    <mergeCell ref="G16:I16"/>
    <mergeCell ref="A13:E13"/>
    <mergeCell ref="A14:E14"/>
    <mergeCell ref="A15:E15"/>
    <mergeCell ref="A16:E16"/>
    <mergeCell ref="G13:I13"/>
    <mergeCell ref="G14:I14"/>
    <mergeCell ref="G15:I15"/>
    <mergeCell ref="A19:D19"/>
    <mergeCell ref="J1:K1"/>
    <mergeCell ref="G12:I12"/>
    <mergeCell ref="J12:K12"/>
    <mergeCell ref="A12:E12"/>
    <mergeCell ref="B3:F3"/>
    <mergeCell ref="A2:M2"/>
    <mergeCell ref="L3:M3"/>
    <mergeCell ref="G3:K3"/>
    <mergeCell ref="A11:K11"/>
    <mergeCell ref="K10:M10"/>
    <mergeCell ref="A10:J10"/>
    <mergeCell ref="A9:M9"/>
  </mergeCells>
  <pageMargins left="0.7" right="0.7" top="0.75" bottom="0.75" header="0.3" footer="0.3"/>
  <pageSetup paperSize="9" orientation="landscape" horizont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2"/>
  <sheetViews>
    <sheetView showGridLines="0" zoomScaleNormal="100" zoomScalePageLayoutView="70" workbookViewId="0">
      <selection activeCell="M20" sqref="M20"/>
    </sheetView>
  </sheetViews>
  <sheetFormatPr defaultRowHeight="15" x14ac:dyDescent="0.25"/>
  <cols>
    <col min="1" max="1" width="24.42578125" customWidth="1"/>
    <col min="2" max="2" width="12.140625" customWidth="1"/>
    <col min="3" max="3" width="12.28515625" customWidth="1"/>
    <col min="4" max="4" width="10.140625" customWidth="1"/>
    <col min="7" max="7" width="9.85546875" customWidth="1"/>
    <col min="8" max="8" width="10.42578125" customWidth="1"/>
    <col min="9" max="9" width="11.7109375" customWidth="1"/>
    <col min="10" max="10" width="10.5703125" customWidth="1"/>
    <col min="11" max="11" width="11.140625" customWidth="1"/>
    <col min="12" max="12" width="9.140625" customWidth="1"/>
  </cols>
  <sheetData>
    <row r="1" spans="1:12" ht="28.5" customHeight="1" x14ac:dyDescent="0.35">
      <c r="A1" s="119" t="s">
        <v>148</v>
      </c>
      <c r="B1" s="130"/>
      <c r="C1" s="129"/>
      <c r="D1" s="129"/>
      <c r="G1" s="131" t="s">
        <v>146</v>
      </c>
      <c r="H1" s="18"/>
      <c r="I1" s="18"/>
      <c r="J1" s="18"/>
      <c r="K1" s="6"/>
      <c r="L1" s="6"/>
    </row>
    <row r="2" spans="1:12" ht="15.75" x14ac:dyDescent="0.25">
      <c r="A2" s="25"/>
      <c r="C2" s="25"/>
      <c r="D2" s="25"/>
      <c r="E2" s="25"/>
      <c r="F2" s="17"/>
      <c r="G2" s="18"/>
      <c r="H2" s="18"/>
      <c r="I2" s="18"/>
      <c r="J2" s="18"/>
      <c r="K2" s="6"/>
      <c r="L2" s="6"/>
    </row>
    <row r="3" spans="1:12" ht="15.75" x14ac:dyDescent="0.25">
      <c r="A3" s="17" t="s">
        <v>169</v>
      </c>
      <c r="B3" s="17"/>
      <c r="C3" s="17"/>
      <c r="D3" s="17"/>
      <c r="E3" s="17"/>
      <c r="F3" s="17"/>
      <c r="G3" s="18"/>
      <c r="H3" s="18"/>
      <c r="I3" s="18"/>
      <c r="J3" s="18"/>
      <c r="K3" s="6"/>
      <c r="L3" s="6"/>
    </row>
    <row r="4" spans="1:12" ht="15.75" customHeight="1" x14ac:dyDescent="0.25">
      <c r="A4" s="383" t="s">
        <v>18</v>
      </c>
      <c r="B4" s="385" t="s">
        <v>10</v>
      </c>
      <c r="C4" s="385"/>
      <c r="D4" s="385" t="s">
        <v>11</v>
      </c>
      <c r="E4" s="385"/>
      <c r="F4" s="385" t="s">
        <v>12</v>
      </c>
      <c r="G4" s="386"/>
      <c r="H4" s="26" t="s">
        <v>13</v>
      </c>
      <c r="I4" s="389" t="s">
        <v>154</v>
      </c>
      <c r="J4" s="24" t="s">
        <v>13</v>
      </c>
      <c r="K4" s="387" t="s">
        <v>155</v>
      </c>
    </row>
    <row r="5" spans="1:12" ht="16.5" thickBot="1" x14ac:dyDescent="0.3">
      <c r="A5" s="383"/>
      <c r="B5" s="19" t="s">
        <v>14</v>
      </c>
      <c r="C5" s="19" t="s">
        <v>15</v>
      </c>
      <c r="D5" s="19" t="s">
        <v>14</v>
      </c>
      <c r="E5" s="19" t="s">
        <v>15</v>
      </c>
      <c r="F5" s="19" t="s">
        <v>14</v>
      </c>
      <c r="G5" s="20" t="s">
        <v>15</v>
      </c>
      <c r="H5" s="27" t="s">
        <v>15</v>
      </c>
      <c r="I5" s="390"/>
      <c r="J5" s="20" t="s">
        <v>14</v>
      </c>
      <c r="K5" s="388"/>
    </row>
    <row r="6" spans="1:12" ht="25.5" customHeight="1" thickTop="1" x14ac:dyDescent="0.25">
      <c r="A6" s="21" t="s">
        <v>19</v>
      </c>
      <c r="B6" s="79"/>
      <c r="C6" s="79"/>
      <c r="D6" s="79"/>
      <c r="E6" s="79"/>
      <c r="F6" s="79"/>
      <c r="G6" s="79"/>
      <c r="H6" s="79"/>
      <c r="I6" s="142">
        <f>SUM(B6:H6)</f>
        <v>0</v>
      </c>
      <c r="J6" s="80"/>
      <c r="K6" s="144">
        <f>I6+J6</f>
        <v>0</v>
      </c>
    </row>
    <row r="7" spans="1:12" ht="23.25" customHeight="1" x14ac:dyDescent="0.25">
      <c r="A7" s="22" t="s">
        <v>20</v>
      </c>
      <c r="B7" s="79"/>
      <c r="C7" s="79"/>
      <c r="D7" s="79"/>
      <c r="E7" s="79"/>
      <c r="F7" s="79"/>
      <c r="G7" s="79"/>
      <c r="H7" s="79"/>
      <c r="I7" s="142">
        <f t="shared" ref="I7:I9" si="0">SUM(B7:H7)</f>
        <v>0</v>
      </c>
      <c r="J7" s="80"/>
      <c r="K7" s="144">
        <f t="shared" ref="K7:K9" si="1">I7+J7</f>
        <v>0</v>
      </c>
    </row>
    <row r="8" spans="1:12" ht="30.75" customHeight="1" x14ac:dyDescent="0.25">
      <c r="A8" s="23" t="s">
        <v>4</v>
      </c>
      <c r="B8" s="79"/>
      <c r="C8" s="79"/>
      <c r="D8" s="79"/>
      <c r="E8" s="79"/>
      <c r="F8" s="79"/>
      <c r="G8" s="79"/>
      <c r="H8" s="79"/>
      <c r="I8" s="142">
        <f t="shared" si="0"/>
        <v>0</v>
      </c>
      <c r="J8" s="80"/>
      <c r="K8" s="144">
        <f t="shared" si="1"/>
        <v>0</v>
      </c>
    </row>
    <row r="9" spans="1:12" ht="25.5" customHeight="1" x14ac:dyDescent="0.25">
      <c r="A9" s="23" t="s">
        <v>16</v>
      </c>
      <c r="B9" s="79"/>
      <c r="C9" s="79"/>
      <c r="D9" s="79"/>
      <c r="E9" s="79"/>
      <c r="F9" s="79"/>
      <c r="G9" s="79"/>
      <c r="H9" s="79"/>
      <c r="I9" s="142">
        <f t="shared" si="0"/>
        <v>0</v>
      </c>
      <c r="J9" s="80"/>
      <c r="K9" s="144">
        <f t="shared" si="1"/>
        <v>0</v>
      </c>
    </row>
    <row r="10" spans="1:12" ht="25.5" customHeight="1" x14ac:dyDescent="0.25">
      <c r="A10" s="109" t="s">
        <v>99</v>
      </c>
      <c r="B10" s="140"/>
      <c r="C10" s="140"/>
      <c r="D10" s="140"/>
      <c r="E10" s="140"/>
      <c r="F10" s="140"/>
      <c r="G10" s="140"/>
      <c r="H10" s="140"/>
      <c r="I10" s="143">
        <f>SUM(B10:H10)</f>
        <v>0</v>
      </c>
      <c r="J10" s="141"/>
      <c r="K10" s="145">
        <f>I10+J10</f>
        <v>0</v>
      </c>
    </row>
    <row r="11" spans="1:12" ht="24" customHeight="1" x14ac:dyDescent="0.25">
      <c r="A11" s="23" t="s">
        <v>168</v>
      </c>
      <c r="B11" s="142">
        <f>SUM(B6:B10)</f>
        <v>0</v>
      </c>
      <c r="C11" s="142">
        <f t="shared" ref="C11:K11" si="2">SUM(C6:C10)</f>
        <v>0</v>
      </c>
      <c r="D11" s="142">
        <f t="shared" si="2"/>
        <v>0</v>
      </c>
      <c r="E11" s="142">
        <f t="shared" si="2"/>
        <v>0</v>
      </c>
      <c r="F11" s="142">
        <f t="shared" si="2"/>
        <v>0</v>
      </c>
      <c r="G11" s="142">
        <f t="shared" si="2"/>
        <v>0</v>
      </c>
      <c r="H11" s="142">
        <f t="shared" si="2"/>
        <v>0</v>
      </c>
      <c r="I11" s="142">
        <f t="shared" si="2"/>
        <v>0</v>
      </c>
      <c r="J11" s="142">
        <f t="shared" si="2"/>
        <v>0</v>
      </c>
      <c r="K11" s="142">
        <f t="shared" si="2"/>
        <v>0</v>
      </c>
    </row>
    <row r="12" spans="1:12" ht="50.25" customHeight="1" x14ac:dyDescent="0.25">
      <c r="A12" s="397" t="s">
        <v>100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9"/>
      <c r="L12" s="110"/>
    </row>
    <row r="13" spans="1:12" ht="15.75" x14ac:dyDescent="0.25">
      <c r="A13" s="28" t="s">
        <v>170</v>
      </c>
    </row>
    <row r="14" spans="1:12" ht="16.5" customHeight="1" x14ac:dyDescent="0.25">
      <c r="A14" s="384"/>
      <c r="B14" s="391" t="s">
        <v>152</v>
      </c>
      <c r="C14" s="391" t="s">
        <v>153</v>
      </c>
      <c r="D14" s="393" t="s">
        <v>91</v>
      </c>
      <c r="E14" s="396" t="s">
        <v>22</v>
      </c>
      <c r="F14" s="396"/>
      <c r="G14" s="396"/>
      <c r="H14" s="396"/>
      <c r="I14" s="396"/>
      <c r="J14" s="395" t="s">
        <v>171</v>
      </c>
      <c r="K14" s="395"/>
    </row>
    <row r="15" spans="1:12" ht="30" customHeight="1" x14ac:dyDescent="0.25">
      <c r="A15" s="384"/>
      <c r="B15" s="392"/>
      <c r="C15" s="392"/>
      <c r="D15" s="394"/>
      <c r="E15" s="153">
        <v>2010</v>
      </c>
      <c r="F15" s="153">
        <v>2011</v>
      </c>
      <c r="G15" s="154">
        <v>2012</v>
      </c>
      <c r="H15" s="153">
        <v>2013</v>
      </c>
      <c r="I15" s="153">
        <v>2014</v>
      </c>
      <c r="J15" s="293" t="s">
        <v>7</v>
      </c>
      <c r="K15" s="38" t="s">
        <v>172</v>
      </c>
    </row>
    <row r="16" spans="1:12" ht="22.5" customHeight="1" x14ac:dyDescent="0.25">
      <c r="A16" s="22" t="s">
        <v>19</v>
      </c>
      <c r="B16" s="142">
        <f>I6</f>
        <v>0</v>
      </c>
      <c r="C16" s="142">
        <f>K6</f>
        <v>0</v>
      </c>
      <c r="D16" s="151" t="e">
        <f>B16/C16*100</f>
        <v>#DIV/0!</v>
      </c>
      <c r="E16" s="148">
        <v>0.2</v>
      </c>
      <c r="F16" s="148">
        <v>0.25</v>
      </c>
      <c r="G16" s="148">
        <v>0.3</v>
      </c>
      <c r="H16" s="148">
        <v>0.35</v>
      </c>
      <c r="I16" s="148">
        <v>0.4</v>
      </c>
      <c r="J16" s="253">
        <v>3</v>
      </c>
      <c r="K16" s="252"/>
    </row>
    <row r="17" spans="1:11" ht="21" customHeight="1" x14ac:dyDescent="0.25">
      <c r="A17" s="22" t="s">
        <v>20</v>
      </c>
      <c r="B17" s="142">
        <f>I7</f>
        <v>0</v>
      </c>
      <c r="C17" s="142">
        <f>K7</f>
        <v>0</v>
      </c>
      <c r="D17" s="151" t="e">
        <f t="shared" ref="D17:D20" si="3">B17/C17*100</f>
        <v>#DIV/0!</v>
      </c>
      <c r="E17" s="148">
        <v>0.2</v>
      </c>
      <c r="F17" s="148">
        <v>0.25</v>
      </c>
      <c r="G17" s="148">
        <v>0.3</v>
      </c>
      <c r="H17" s="148">
        <v>0.35</v>
      </c>
      <c r="I17" s="148">
        <v>0.4</v>
      </c>
      <c r="J17" s="253">
        <v>4</v>
      </c>
      <c r="K17" s="252"/>
    </row>
    <row r="18" spans="1:11" ht="21.75" customHeight="1" x14ac:dyDescent="0.25">
      <c r="A18" s="23" t="s">
        <v>4</v>
      </c>
      <c r="B18" s="142">
        <f>I8</f>
        <v>0</v>
      </c>
      <c r="C18" s="142">
        <f>K8</f>
        <v>0</v>
      </c>
      <c r="D18" s="151" t="e">
        <f t="shared" si="3"/>
        <v>#DIV/0!</v>
      </c>
      <c r="E18" s="148">
        <v>0.3</v>
      </c>
      <c r="F18" s="148">
        <v>0.35</v>
      </c>
      <c r="G18" s="148">
        <v>0.4</v>
      </c>
      <c r="H18" s="148">
        <v>0.4</v>
      </c>
      <c r="I18" s="148">
        <v>0.4</v>
      </c>
      <c r="J18" s="253">
        <v>3</v>
      </c>
      <c r="K18" s="252"/>
    </row>
    <row r="19" spans="1:11" ht="21.75" customHeight="1" x14ac:dyDescent="0.25">
      <c r="A19" s="23" t="s">
        <v>16</v>
      </c>
      <c r="B19" s="142">
        <f>I9</f>
        <v>0</v>
      </c>
      <c r="C19" s="142">
        <f>K9</f>
        <v>0</v>
      </c>
      <c r="D19" s="151" t="e">
        <f t="shared" si="3"/>
        <v>#DIV/0!</v>
      </c>
      <c r="E19" s="148">
        <v>0.4</v>
      </c>
      <c r="F19" s="148">
        <v>0.4</v>
      </c>
      <c r="G19" s="148">
        <v>0.4</v>
      </c>
      <c r="H19" s="148">
        <v>0.4</v>
      </c>
      <c r="I19" s="148">
        <v>0.4</v>
      </c>
      <c r="J19" s="253">
        <v>1</v>
      </c>
      <c r="K19" s="252"/>
    </row>
    <row r="20" spans="1:11" ht="22.5" customHeight="1" x14ac:dyDescent="0.25">
      <c r="A20" s="23" t="s">
        <v>17</v>
      </c>
      <c r="B20" s="142">
        <f>I10</f>
        <v>0</v>
      </c>
      <c r="C20" s="142">
        <f>K10</f>
        <v>0</v>
      </c>
      <c r="D20" s="151" t="e">
        <f t="shared" si="3"/>
        <v>#DIV/0!</v>
      </c>
      <c r="E20" s="148">
        <v>0.15</v>
      </c>
      <c r="F20" s="148">
        <v>0.2</v>
      </c>
      <c r="G20" s="148">
        <v>0.3</v>
      </c>
      <c r="H20" s="148">
        <v>0.35</v>
      </c>
      <c r="I20" s="148">
        <v>0.4</v>
      </c>
      <c r="J20" s="253">
        <v>5</v>
      </c>
      <c r="K20" s="252"/>
    </row>
    <row r="21" spans="1:11" ht="23.25" customHeight="1" x14ac:dyDescent="0.25">
      <c r="A21" s="107" t="s">
        <v>108</v>
      </c>
      <c r="B21" s="142">
        <f t="shared" ref="B21:D21" si="4">SUM(B16:B20)</f>
        <v>0</v>
      </c>
      <c r="C21" s="142">
        <f t="shared" si="4"/>
        <v>0</v>
      </c>
      <c r="D21" s="152" t="e">
        <f t="shared" si="4"/>
        <v>#DIV/0!</v>
      </c>
      <c r="E21" s="108"/>
      <c r="F21" s="108"/>
      <c r="G21" s="108"/>
      <c r="H21" s="108"/>
      <c r="I21" s="108"/>
      <c r="J21" s="253">
        <f>SUM(J16:J20)</f>
        <v>16</v>
      </c>
      <c r="K21" s="294">
        <f>SUM(K16:K20)</f>
        <v>0</v>
      </c>
    </row>
    <row r="22" spans="1:11" ht="15.75" x14ac:dyDescent="0.25">
      <c r="A22" s="382" t="s">
        <v>173</v>
      </c>
      <c r="B22" s="382"/>
      <c r="C22" s="382"/>
      <c r="D22" s="382"/>
      <c r="E22" s="382"/>
    </row>
  </sheetData>
  <sheetProtection password="E5C2" sheet="1" objects="1" scenarios="1"/>
  <mergeCells count="14">
    <mergeCell ref="A22:E22"/>
    <mergeCell ref="A4:A5"/>
    <mergeCell ref="A14:A15"/>
    <mergeCell ref="F4:G4"/>
    <mergeCell ref="K4:K5"/>
    <mergeCell ref="I4:I5"/>
    <mergeCell ref="B4:C4"/>
    <mergeCell ref="D4:E4"/>
    <mergeCell ref="B14:B15"/>
    <mergeCell ref="C14:C15"/>
    <mergeCell ref="D14:D15"/>
    <mergeCell ref="J14:K14"/>
    <mergeCell ref="E14:I14"/>
    <mergeCell ref="A12:K12"/>
  </mergeCells>
  <pageMargins left="0.7" right="0.7" top="0.75" bottom="0.75" header="0.3" footer="0.3"/>
  <pageSetup paperSize="9" orientation="landscape" horizont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I22"/>
  <sheetViews>
    <sheetView showGridLines="0" zoomScale="91" zoomScaleNormal="91" zoomScalePageLayoutView="98" workbookViewId="0">
      <selection activeCell="M9" sqref="M9"/>
    </sheetView>
  </sheetViews>
  <sheetFormatPr defaultRowHeight="15" x14ac:dyDescent="0.25"/>
  <cols>
    <col min="1" max="1" width="48.140625" customWidth="1"/>
    <col min="2" max="2" width="9.42578125" bestFit="1" customWidth="1"/>
    <col min="4" max="4" width="9.140625" customWidth="1"/>
    <col min="6" max="6" width="10" customWidth="1"/>
    <col min="8" max="8" width="9.7109375" customWidth="1"/>
    <col min="9" max="9" width="10.42578125" customWidth="1"/>
  </cols>
  <sheetData>
    <row r="1" spans="1:9" ht="32.25" customHeight="1" x14ac:dyDescent="0.35">
      <c r="A1" s="200" t="s">
        <v>117</v>
      </c>
      <c r="B1" s="132"/>
      <c r="C1" s="132"/>
      <c r="D1" s="132"/>
      <c r="E1" s="201"/>
      <c r="F1" s="401" t="s">
        <v>178</v>
      </c>
      <c r="G1" s="401"/>
      <c r="H1" s="95"/>
      <c r="I1" s="95"/>
    </row>
    <row r="2" spans="1:9" ht="15.75" x14ac:dyDescent="0.25">
      <c r="A2" s="203"/>
      <c r="B2" s="89"/>
      <c r="C2" s="89"/>
      <c r="D2" s="89"/>
      <c r="E2" s="89"/>
      <c r="F2" s="89"/>
      <c r="G2" s="202"/>
      <c r="H2" s="95"/>
      <c r="I2" s="95"/>
    </row>
    <row r="3" spans="1:9" ht="15.75" x14ac:dyDescent="0.25">
      <c r="A3" s="89" t="s">
        <v>57</v>
      </c>
      <c r="B3" s="89"/>
      <c r="C3" s="89"/>
      <c r="D3" s="89"/>
      <c r="E3" s="89"/>
      <c r="F3" s="89"/>
      <c r="G3" s="202"/>
      <c r="H3" s="95"/>
      <c r="I3" s="95"/>
    </row>
    <row r="4" spans="1:9" ht="15.75" x14ac:dyDescent="0.25">
      <c r="A4" s="402" t="s">
        <v>21</v>
      </c>
      <c r="B4" s="404" t="s">
        <v>10</v>
      </c>
      <c r="C4" s="404"/>
      <c r="D4" s="404" t="s">
        <v>11</v>
      </c>
      <c r="E4" s="404"/>
      <c r="F4" s="404" t="s">
        <v>12</v>
      </c>
      <c r="G4" s="406"/>
      <c r="H4" s="204" t="s">
        <v>13</v>
      </c>
      <c r="I4" s="407" t="s">
        <v>3</v>
      </c>
    </row>
    <row r="5" spans="1:9" ht="16.5" thickBot="1" x14ac:dyDescent="0.3">
      <c r="A5" s="402"/>
      <c r="B5" s="205" t="s">
        <v>14</v>
      </c>
      <c r="C5" s="205" t="s">
        <v>15</v>
      </c>
      <c r="D5" s="205" t="s">
        <v>14</v>
      </c>
      <c r="E5" s="205" t="s">
        <v>15</v>
      </c>
      <c r="F5" s="205" t="s">
        <v>14</v>
      </c>
      <c r="G5" s="206" t="s">
        <v>15</v>
      </c>
      <c r="H5" s="205" t="s">
        <v>15</v>
      </c>
      <c r="I5" s="408"/>
    </row>
    <row r="6" spans="1:9" ht="21.75" customHeight="1" thickTop="1" x14ac:dyDescent="0.25">
      <c r="A6" s="207" t="s">
        <v>58</v>
      </c>
      <c r="B6" s="79"/>
      <c r="C6" s="79"/>
      <c r="D6" s="79"/>
      <c r="E6" s="79"/>
      <c r="F6" s="79"/>
      <c r="G6" s="80"/>
      <c r="H6" s="81"/>
      <c r="I6" s="228">
        <f>SUM(B6:H6)</f>
        <v>0</v>
      </c>
    </row>
    <row r="7" spans="1:9" ht="22.5" customHeight="1" x14ac:dyDescent="0.25">
      <c r="A7" s="91" t="s">
        <v>59</v>
      </c>
      <c r="B7" s="40"/>
      <c r="C7" s="40"/>
      <c r="D7" s="40"/>
      <c r="E7" s="40"/>
      <c r="F7" s="40"/>
      <c r="G7" s="82"/>
      <c r="H7" s="83"/>
      <c r="I7" s="228">
        <f t="shared" ref="I7:I10" si="0">SUM(B7:H7)</f>
        <v>0</v>
      </c>
    </row>
    <row r="8" spans="1:9" ht="24" customHeight="1" x14ac:dyDescent="0.25">
      <c r="A8" s="90" t="s">
        <v>60</v>
      </c>
      <c r="B8" s="40"/>
      <c r="C8" s="40"/>
      <c r="D8" s="40"/>
      <c r="E8" s="40"/>
      <c r="F8" s="40"/>
      <c r="G8" s="82"/>
      <c r="H8" s="83"/>
      <c r="I8" s="228">
        <f t="shared" si="0"/>
        <v>0</v>
      </c>
    </row>
    <row r="9" spans="1:9" ht="24" customHeight="1" x14ac:dyDescent="0.25">
      <c r="A9" s="90" t="s">
        <v>61</v>
      </c>
      <c r="B9" s="40"/>
      <c r="C9" s="40"/>
      <c r="D9" s="40"/>
      <c r="E9" s="40"/>
      <c r="F9" s="40"/>
      <c r="G9" s="82"/>
      <c r="H9" s="83"/>
      <c r="I9" s="228">
        <f t="shared" si="0"/>
        <v>0</v>
      </c>
    </row>
    <row r="10" spans="1:9" ht="24" customHeight="1" x14ac:dyDescent="0.25">
      <c r="A10" s="90" t="s">
        <v>62</v>
      </c>
      <c r="B10" s="41"/>
      <c r="C10" s="41"/>
      <c r="D10" s="41"/>
      <c r="E10" s="41"/>
      <c r="F10" s="41"/>
      <c r="G10" s="84"/>
      <c r="H10" s="85"/>
      <c r="I10" s="228">
        <f t="shared" si="0"/>
        <v>0</v>
      </c>
    </row>
    <row r="11" spans="1:9" ht="36" customHeight="1" x14ac:dyDescent="0.25">
      <c r="A11" s="208" t="s">
        <v>63</v>
      </c>
      <c r="B11" s="209"/>
      <c r="C11" s="210"/>
      <c r="D11" s="210"/>
      <c r="E11" s="210"/>
      <c r="F11" s="210"/>
      <c r="G11" s="211"/>
      <c r="H11" s="212"/>
      <c r="I11" s="239"/>
    </row>
    <row r="12" spans="1:9" ht="31.5" customHeight="1" x14ac:dyDescent="0.25">
      <c r="A12" s="208" t="s">
        <v>64</v>
      </c>
      <c r="B12" s="213"/>
      <c r="C12" s="214"/>
      <c r="D12" s="214"/>
      <c r="E12" s="214"/>
      <c r="F12" s="214"/>
      <c r="G12" s="215"/>
      <c r="H12" s="216"/>
      <c r="I12" s="239"/>
    </row>
    <row r="13" spans="1:9" ht="36" customHeight="1" thickBot="1" x14ac:dyDescent="0.3">
      <c r="A13" s="118" t="s">
        <v>65</v>
      </c>
      <c r="B13" s="217"/>
      <c r="C13" s="218"/>
      <c r="D13" s="218"/>
      <c r="E13" s="218"/>
      <c r="F13" s="218"/>
      <c r="G13" s="219"/>
      <c r="H13" s="220"/>
      <c r="I13" s="240"/>
    </row>
    <row r="14" spans="1:9" ht="23.25" customHeight="1" thickTop="1" thickBot="1" x14ac:dyDescent="0.3">
      <c r="A14" s="91" t="s">
        <v>177</v>
      </c>
      <c r="B14" s="227">
        <f>SUM(B6:B10)</f>
        <v>0</v>
      </c>
      <c r="C14" s="227">
        <f t="shared" ref="C14:H14" si="1">SUM(C6:C10)</f>
        <v>0</v>
      </c>
      <c r="D14" s="227">
        <f t="shared" si="1"/>
        <v>0</v>
      </c>
      <c r="E14" s="227">
        <f t="shared" si="1"/>
        <v>0</v>
      </c>
      <c r="F14" s="227">
        <f t="shared" si="1"/>
        <v>0</v>
      </c>
      <c r="G14" s="227">
        <f t="shared" si="1"/>
        <v>0</v>
      </c>
      <c r="H14" s="227">
        <f t="shared" si="1"/>
        <v>0</v>
      </c>
      <c r="I14" s="229">
        <f>SUM(I6:I13)</f>
        <v>0</v>
      </c>
    </row>
    <row r="15" spans="1:9" ht="10.5" customHeight="1" thickTop="1" x14ac:dyDescent="0.25">
      <c r="A15" s="198"/>
      <c r="B15" s="221"/>
      <c r="C15" s="221"/>
      <c r="D15" s="221"/>
      <c r="E15" s="221"/>
      <c r="F15" s="221"/>
      <c r="G15" s="222"/>
      <c r="H15" s="223"/>
      <c r="I15" s="223"/>
    </row>
    <row r="16" spans="1:9" s="12" customFormat="1" ht="15.75" customHeight="1" thickBot="1" x14ac:dyDescent="0.3">
      <c r="A16" s="224" t="s">
        <v>66</v>
      </c>
      <c r="B16" s="225"/>
      <c r="C16" s="226"/>
      <c r="D16" s="225"/>
      <c r="E16" s="226"/>
      <c r="F16" s="225"/>
      <c r="G16" s="223"/>
      <c r="H16" s="223"/>
      <c r="I16" s="223"/>
    </row>
    <row r="17" spans="1:9" ht="52.5" customHeight="1" x14ac:dyDescent="0.25">
      <c r="A17" s="208" t="s">
        <v>92</v>
      </c>
      <c r="B17" s="230">
        <f>I14</f>
        <v>0</v>
      </c>
      <c r="C17" s="403" t="s">
        <v>30</v>
      </c>
      <c r="D17" s="404"/>
      <c r="E17" s="404"/>
      <c r="F17" s="404"/>
      <c r="G17" s="404"/>
      <c r="H17" s="405" t="s">
        <v>6</v>
      </c>
      <c r="I17" s="405"/>
    </row>
    <row r="18" spans="1:9" ht="35.25" customHeight="1" x14ac:dyDescent="0.25">
      <c r="A18" s="208" t="s">
        <v>176</v>
      </c>
      <c r="B18" s="241"/>
      <c r="C18" s="231">
        <v>2010</v>
      </c>
      <c r="D18" s="232">
        <v>2011</v>
      </c>
      <c r="E18" s="232">
        <v>2012</v>
      </c>
      <c r="F18" s="232">
        <v>2013</v>
      </c>
      <c r="G18" s="232">
        <v>2014</v>
      </c>
      <c r="H18" s="93" t="s">
        <v>7</v>
      </c>
      <c r="I18" s="238" t="s">
        <v>165</v>
      </c>
    </row>
    <row r="19" spans="1:9" ht="36.75" customHeight="1" thickBot="1" x14ac:dyDescent="0.3">
      <c r="A19" s="208" t="s">
        <v>98</v>
      </c>
      <c r="B19" s="234" t="e">
        <f>B18/B17*100</f>
        <v>#DIV/0!</v>
      </c>
      <c r="C19" s="235">
        <v>0.03</v>
      </c>
      <c r="D19" s="236">
        <v>3.5000000000000003E-2</v>
      </c>
      <c r="E19" s="237">
        <v>0.04</v>
      </c>
      <c r="F19" s="236">
        <v>4.4999999999999998E-2</v>
      </c>
      <c r="G19" s="237">
        <v>0.05</v>
      </c>
      <c r="H19" s="233">
        <v>25</v>
      </c>
      <c r="I19" s="244"/>
    </row>
    <row r="20" spans="1:9" x14ac:dyDescent="0.25">
      <c r="A20" s="400" t="s">
        <v>175</v>
      </c>
      <c r="B20" s="400"/>
      <c r="C20" s="400"/>
      <c r="D20" s="87"/>
      <c r="E20" s="87"/>
      <c r="F20" s="87"/>
      <c r="G20" s="87"/>
      <c r="H20" s="87"/>
      <c r="I20" s="87"/>
    </row>
    <row r="21" spans="1:9" x14ac:dyDescent="0.25">
      <c r="A21" s="87"/>
      <c r="B21" s="87"/>
      <c r="C21" s="87"/>
      <c r="D21" s="87"/>
      <c r="E21" s="87"/>
      <c r="F21" s="87"/>
      <c r="G21" s="87"/>
      <c r="H21" s="87"/>
      <c r="I21" s="87"/>
    </row>
    <row r="22" spans="1:9" x14ac:dyDescent="0.25">
      <c r="A22" s="87"/>
      <c r="B22" s="87"/>
      <c r="C22" s="87"/>
      <c r="D22" s="87"/>
      <c r="E22" s="87"/>
      <c r="F22" s="87"/>
      <c r="G22" s="87"/>
      <c r="H22" s="87"/>
      <c r="I22" s="87"/>
    </row>
  </sheetData>
  <sheetProtection password="E5C2" sheet="1" objects="1" scenarios="1"/>
  <mergeCells count="9">
    <mergeCell ref="A20:C20"/>
    <mergeCell ref="F1:G1"/>
    <mergeCell ref="A4:A5"/>
    <mergeCell ref="C17:G17"/>
    <mergeCell ref="H17:I17"/>
    <mergeCell ref="B4:C4"/>
    <mergeCell ref="D4:E4"/>
    <mergeCell ref="F4:G4"/>
    <mergeCell ref="I4:I5"/>
  </mergeCells>
  <pageMargins left="0.7" right="0.7" top="0.75" bottom="0.75" header="0.3" footer="0.3"/>
  <pageSetup paperSize="9" orientation="landscape" horizont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C27"/>
  <sheetViews>
    <sheetView showGridLines="0" topLeftCell="A3" zoomScaleNormal="100" zoomScalePageLayoutView="90" workbookViewId="0">
      <selection activeCell="C20" sqref="C20"/>
    </sheetView>
  </sheetViews>
  <sheetFormatPr defaultColWidth="27.85546875" defaultRowHeight="15" x14ac:dyDescent="0.25"/>
  <cols>
    <col min="1" max="1" width="87.28515625" style="32" customWidth="1"/>
    <col min="2" max="2" width="18.5703125" style="32" customWidth="1"/>
    <col min="3" max="3" width="24.140625" style="33" customWidth="1"/>
    <col min="4" max="4" width="30.140625" style="32" customWidth="1"/>
    <col min="5" max="5" width="32.5703125" style="32" bestFit="1" customWidth="1"/>
    <col min="6" max="6" width="5.42578125" style="32" bestFit="1" customWidth="1"/>
    <col min="7" max="16384" width="27.85546875" style="32"/>
  </cols>
  <sheetData>
    <row r="1" spans="1:3" ht="30.75" customHeight="1" x14ac:dyDescent="0.35">
      <c r="A1" s="120" t="s">
        <v>118</v>
      </c>
      <c r="B1" s="131" t="s">
        <v>149</v>
      </c>
      <c r="C1" s="88"/>
    </row>
    <row r="2" spans="1:3" ht="24.75" customHeight="1" x14ac:dyDescent="0.25">
      <c r="A2" s="156" t="s">
        <v>181</v>
      </c>
      <c r="B2" s="156"/>
      <c r="C2" s="88"/>
    </row>
    <row r="3" spans="1:3" ht="21" customHeight="1" x14ac:dyDescent="0.25">
      <c r="A3" s="89" t="s">
        <v>67</v>
      </c>
      <c r="B3" s="89"/>
      <c r="C3" s="88"/>
    </row>
    <row r="4" spans="1:3" ht="15.75" x14ac:dyDescent="0.25">
      <c r="A4" s="90" t="s">
        <v>179</v>
      </c>
      <c r="B4" s="40"/>
      <c r="C4" s="88"/>
    </row>
    <row r="5" spans="1:3" ht="15.75" x14ac:dyDescent="0.25">
      <c r="A5" s="90" t="s">
        <v>184</v>
      </c>
      <c r="B5" s="40"/>
      <c r="C5" s="88"/>
    </row>
    <row r="6" spans="1:3" ht="15.75" x14ac:dyDescent="0.25">
      <c r="A6" s="90" t="s">
        <v>185</v>
      </c>
      <c r="B6" s="155" t="e">
        <f>B5/B4*100</f>
        <v>#DIV/0!</v>
      </c>
      <c r="C6" s="88"/>
    </row>
    <row r="7" spans="1:3" x14ac:dyDescent="0.25">
      <c r="A7" s="87"/>
      <c r="B7" s="87"/>
      <c r="C7" s="88"/>
    </row>
    <row r="8" spans="1:3" ht="15.75" x14ac:dyDescent="0.25">
      <c r="A8" s="89" t="s">
        <v>180</v>
      </c>
      <c r="B8" s="158" t="s">
        <v>29</v>
      </c>
      <c r="C8" s="158" t="s">
        <v>183</v>
      </c>
    </row>
    <row r="9" spans="1:3" ht="29.25" customHeight="1" x14ac:dyDescent="0.25">
      <c r="A9" s="93" t="s">
        <v>192</v>
      </c>
      <c r="B9" s="159"/>
      <c r="C9" s="40"/>
    </row>
    <row r="10" spans="1:3" ht="29.25" customHeight="1" x14ac:dyDescent="0.25">
      <c r="A10" s="91" t="s">
        <v>191</v>
      </c>
      <c r="B10" s="160"/>
      <c r="C10" s="40"/>
    </row>
    <row r="11" spans="1:3" ht="31.5" x14ac:dyDescent="0.25">
      <c r="A11" s="93" t="s">
        <v>187</v>
      </c>
      <c r="B11" s="165" t="s">
        <v>186</v>
      </c>
      <c r="C11" s="155" t="e">
        <f>C10/C9*100</f>
        <v>#DIV/0!</v>
      </c>
    </row>
    <row r="12" spans="1:3" ht="15.75" x14ac:dyDescent="0.25">
      <c r="A12" s="161"/>
      <c r="B12" s="163"/>
      <c r="C12" s="162"/>
    </row>
    <row r="13" spans="1:3" ht="34.5" customHeight="1" x14ac:dyDescent="0.25">
      <c r="A13" s="157" t="s">
        <v>190</v>
      </c>
      <c r="B13" s="163"/>
      <c r="C13" s="41"/>
    </row>
    <row r="14" spans="1:3" ht="15.75" x14ac:dyDescent="0.25">
      <c r="A14" s="91" t="s">
        <v>182</v>
      </c>
      <c r="B14" s="164"/>
      <c r="C14" s="155">
        <f>C10-C13</f>
        <v>0</v>
      </c>
    </row>
    <row r="15" spans="1:3" ht="28.5" x14ac:dyDescent="0.25">
      <c r="A15" s="92" t="s">
        <v>189</v>
      </c>
      <c r="B15" s="166" t="s">
        <v>188</v>
      </c>
      <c r="C15" s="155" t="e">
        <f>C14/C13*100</f>
        <v>#DIV/0!</v>
      </c>
    </row>
    <row r="16" spans="1:3" ht="16.5" thickBot="1" x14ac:dyDescent="0.3">
      <c r="A16" s="114"/>
      <c r="B16" s="114"/>
      <c r="C16" s="170"/>
    </row>
    <row r="17" spans="1:3" ht="16.5" thickBot="1" x14ac:dyDescent="0.3">
      <c r="A17" s="409" t="s">
        <v>136</v>
      </c>
      <c r="B17" s="410"/>
      <c r="C17" s="295"/>
    </row>
    <row r="18" spans="1:3" ht="15.75" x14ac:dyDescent="0.25">
      <c r="A18" s="196"/>
      <c r="B18" s="196"/>
      <c r="C18" s="197"/>
    </row>
    <row r="19" spans="1:3" ht="30" x14ac:dyDescent="0.25">
      <c r="A19" s="118" t="s">
        <v>68</v>
      </c>
      <c r="B19" s="199"/>
      <c r="C19" s="169"/>
    </row>
    <row r="20" spans="1:3" ht="30" x14ac:dyDescent="0.25">
      <c r="A20" s="118" t="s">
        <v>93</v>
      </c>
      <c r="B20" s="199"/>
      <c r="C20" s="169"/>
    </row>
    <row r="21" spans="1:3" ht="15.75" x14ac:dyDescent="0.25">
      <c r="A21" s="198"/>
      <c r="B21" s="198"/>
      <c r="C21" s="197"/>
    </row>
    <row r="22" spans="1:3" ht="15.75" x14ac:dyDescent="0.25">
      <c r="A22" s="198"/>
      <c r="B22" s="198"/>
      <c r="C22" s="197"/>
    </row>
    <row r="23" spans="1:3" ht="15.75" x14ac:dyDescent="0.25">
      <c r="A23" s="198"/>
      <c r="B23" s="198"/>
      <c r="C23" s="197"/>
    </row>
    <row r="24" spans="1:3" ht="15.75" x14ac:dyDescent="0.25">
      <c r="A24" s="115"/>
      <c r="B24" s="115"/>
      <c r="C24" s="171"/>
    </row>
    <row r="25" spans="1:3" x14ac:dyDescent="0.25">
      <c r="A25" s="117"/>
      <c r="B25" s="117"/>
      <c r="C25" s="296"/>
    </row>
    <row r="26" spans="1:3" x14ac:dyDescent="0.25">
      <c r="A26" s="117"/>
      <c r="B26" s="117"/>
      <c r="C26" s="116"/>
    </row>
    <row r="27" spans="1:3" x14ac:dyDescent="0.25">
      <c r="A27" s="87"/>
      <c r="B27" s="87"/>
      <c r="C27" s="88"/>
    </row>
  </sheetData>
  <sheetProtection password="E5C2" sheet="1" objects="1" scenarios="1"/>
  <mergeCells count="1">
    <mergeCell ref="A17:B17"/>
  </mergeCells>
  <pageMargins left="0.7" right="0.7" top="0.75" bottom="0.75" header="0.3" footer="0.3"/>
  <pageSetup paperSize="9" orientation="landscape" horizont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21"/>
  <sheetViews>
    <sheetView showGridLines="0" workbookViewId="0">
      <selection activeCell="B24" sqref="B24"/>
    </sheetView>
  </sheetViews>
  <sheetFormatPr defaultRowHeight="15" x14ac:dyDescent="0.25"/>
  <cols>
    <col min="1" max="1" width="79.140625" customWidth="1"/>
    <col min="2" max="2" width="17" style="13" customWidth="1"/>
  </cols>
  <sheetData>
    <row r="1" spans="1:2" s="30" customFormat="1" ht="33.75" customHeight="1" x14ac:dyDescent="0.35">
      <c r="A1" s="39" t="s">
        <v>119</v>
      </c>
      <c r="B1" s="86" t="s">
        <v>150</v>
      </c>
    </row>
    <row r="3" spans="1:2" ht="15.75" x14ac:dyDescent="0.25">
      <c r="A3" s="42" t="s">
        <v>69</v>
      </c>
      <c r="B3" s="43" t="s">
        <v>28</v>
      </c>
    </row>
    <row r="4" spans="1:2" ht="30.75" x14ac:dyDescent="0.25">
      <c r="A4" s="29" t="s">
        <v>194</v>
      </c>
      <c r="B4" s="40"/>
    </row>
    <row r="5" spans="1:2" ht="30.75" x14ac:dyDescent="0.25">
      <c r="A5" s="29" t="s">
        <v>95</v>
      </c>
      <c r="B5" s="40"/>
    </row>
    <row r="6" spans="1:2" ht="32.25" customHeight="1" x14ac:dyDescent="0.25">
      <c r="A6" s="29" t="s">
        <v>94</v>
      </c>
      <c r="B6" s="40"/>
    </row>
    <row r="7" spans="1:2" ht="46.5" customHeight="1" x14ac:dyDescent="0.25">
      <c r="A7" s="29" t="s">
        <v>70</v>
      </c>
      <c r="B7" s="40"/>
    </row>
    <row r="8" spans="1:2" ht="30.75" x14ac:dyDescent="0.25">
      <c r="A8" s="29" t="s">
        <v>71</v>
      </c>
      <c r="B8" s="41"/>
    </row>
    <row r="9" spans="1:2" ht="16.5" thickBot="1" x14ac:dyDescent="0.3">
      <c r="A9" s="46" t="s">
        <v>211</v>
      </c>
      <c r="B9" s="41"/>
    </row>
    <row r="10" spans="1:2" ht="16.5" thickBot="1" x14ac:dyDescent="0.3">
      <c r="A10" s="246" t="s">
        <v>205</v>
      </c>
      <c r="B10" s="245">
        <f>B9</f>
        <v>0</v>
      </c>
    </row>
    <row r="11" spans="1:2" ht="15.75" x14ac:dyDescent="0.25">
      <c r="A11" s="45" t="s">
        <v>27</v>
      </c>
      <c r="B11" s="172" t="s">
        <v>25</v>
      </c>
    </row>
    <row r="12" spans="1:2" ht="15.75" x14ac:dyDescent="0.25">
      <c r="A12" s="62"/>
      <c r="B12" s="63"/>
    </row>
    <row r="13" spans="1:2" ht="15.75" x14ac:dyDescent="0.25">
      <c r="A13" s="42" t="s">
        <v>72</v>
      </c>
      <c r="B13" s="63"/>
    </row>
    <row r="14" spans="1:2" ht="15.75" x14ac:dyDescent="0.25">
      <c r="A14" s="29" t="s">
        <v>73</v>
      </c>
      <c r="B14" s="40"/>
    </row>
    <row r="15" spans="1:2" ht="15.75" x14ac:dyDescent="0.25">
      <c r="A15" s="29" t="s">
        <v>193</v>
      </c>
      <c r="B15" s="94"/>
    </row>
    <row r="16" spans="1:2" ht="15.75" x14ac:dyDescent="0.25">
      <c r="A16" s="29" t="s">
        <v>74</v>
      </c>
      <c r="B16" s="168" t="e">
        <f>B14/B15</f>
        <v>#DIV/0!</v>
      </c>
    </row>
    <row r="17" spans="1:2" ht="15.75" x14ac:dyDescent="0.25">
      <c r="A17" s="29" t="s">
        <v>75</v>
      </c>
      <c r="B17" s="173"/>
    </row>
    <row r="18" spans="1:2" ht="16.5" thickBot="1" x14ac:dyDescent="0.3">
      <c r="A18" s="42" t="s">
        <v>27</v>
      </c>
      <c r="B18" s="167" t="s">
        <v>26</v>
      </c>
    </row>
    <row r="19" spans="1:2" ht="20.25" customHeight="1" thickBot="1" x14ac:dyDescent="0.3">
      <c r="A19" s="44" t="s">
        <v>204</v>
      </c>
      <c r="B19" s="245"/>
    </row>
    <row r="20" spans="1:2" ht="22.5" customHeight="1" x14ac:dyDescent="0.25">
      <c r="A20" s="45" t="s">
        <v>33</v>
      </c>
      <c r="B20" s="172">
        <f>B10+B19</f>
        <v>0</v>
      </c>
    </row>
    <row r="21" spans="1:2" ht="21" customHeight="1" x14ac:dyDescent="0.25">
      <c r="A21" t="s">
        <v>203</v>
      </c>
    </row>
  </sheetData>
  <sheetProtection password="E5C2" sheet="1" objects="1" scenarios="1"/>
  <pageMargins left="0.7" right="0.7" top="0.75" bottom="0.75" header="0.3" footer="0.3"/>
  <pageSetup paperSize="9" orientation="landscape" horizont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I12"/>
  <sheetViews>
    <sheetView showGridLines="0" tabSelected="1" zoomScaleNormal="100" zoomScalePageLayoutView="80" workbookViewId="0">
      <selection activeCell="J8" sqref="J8"/>
    </sheetView>
  </sheetViews>
  <sheetFormatPr defaultRowHeight="15" x14ac:dyDescent="0.25"/>
  <cols>
    <col min="1" max="1" width="40.140625" customWidth="1"/>
    <col min="2" max="2" width="25.7109375" customWidth="1"/>
    <col min="3" max="3" width="16.85546875" customWidth="1"/>
    <col min="4" max="4" width="8.28515625" customWidth="1"/>
    <col min="5" max="5" width="9.85546875" customWidth="1"/>
    <col min="6" max="6" width="12.5703125" customWidth="1"/>
    <col min="7" max="7" width="12.28515625" style="34" bestFit="1" customWidth="1"/>
    <col min="8" max="8" width="12.140625" customWidth="1"/>
  </cols>
  <sheetData>
    <row r="1" spans="1:9" ht="29.25" customHeight="1" x14ac:dyDescent="0.35">
      <c r="A1" s="132" t="s">
        <v>124</v>
      </c>
      <c r="B1" s="95"/>
      <c r="D1" s="415" t="s">
        <v>151</v>
      </c>
      <c r="E1" s="416"/>
      <c r="F1" s="87"/>
      <c r="G1" s="96"/>
      <c r="H1" s="87"/>
    </row>
    <row r="2" spans="1:9" x14ac:dyDescent="0.25">
      <c r="A2" s="87"/>
      <c r="B2" s="87"/>
      <c r="D2" s="100"/>
      <c r="E2" s="100"/>
      <c r="F2" s="87"/>
      <c r="G2" s="96"/>
      <c r="H2" s="87"/>
    </row>
    <row r="3" spans="1:9" s="36" customFormat="1" ht="45" customHeight="1" x14ac:dyDescent="0.25">
      <c r="A3" s="97" t="s">
        <v>23</v>
      </c>
      <c r="B3" s="97" t="s">
        <v>31</v>
      </c>
      <c r="C3" s="412" t="s">
        <v>30</v>
      </c>
      <c r="D3" s="413"/>
      <c r="E3" s="413"/>
      <c r="F3" s="414"/>
      <c r="G3" s="411" t="s">
        <v>206</v>
      </c>
      <c r="H3" s="411"/>
    </row>
    <row r="4" spans="1:9" s="36" customFormat="1" ht="18.75" x14ac:dyDescent="0.25">
      <c r="A4" s="98"/>
      <c r="B4" s="98"/>
      <c r="C4" s="97">
        <v>2011</v>
      </c>
      <c r="D4" s="97">
        <v>2012</v>
      </c>
      <c r="E4" s="97">
        <v>2013</v>
      </c>
      <c r="F4" s="104">
        <v>2014</v>
      </c>
      <c r="G4" s="175" t="s">
        <v>7</v>
      </c>
      <c r="H4" s="176" t="s">
        <v>8</v>
      </c>
      <c r="I4" s="64"/>
    </row>
    <row r="5" spans="1:9" s="36" customFormat="1" ht="54" customHeight="1" x14ac:dyDescent="0.25">
      <c r="A5" s="188" t="s">
        <v>76</v>
      </c>
      <c r="B5" s="186" t="s">
        <v>128</v>
      </c>
      <c r="C5" s="181" t="s">
        <v>195</v>
      </c>
      <c r="D5" s="182" t="s">
        <v>24</v>
      </c>
      <c r="E5" s="182" t="s">
        <v>24</v>
      </c>
      <c r="F5" s="183">
        <v>1</v>
      </c>
      <c r="G5" s="177">
        <v>2</v>
      </c>
      <c r="H5" s="297"/>
      <c r="I5" s="37"/>
    </row>
    <row r="6" spans="1:9" ht="59.25" customHeight="1" x14ac:dyDescent="0.25">
      <c r="A6" s="188" t="s">
        <v>123</v>
      </c>
      <c r="B6" s="99"/>
      <c r="C6" s="184">
        <v>0.02</v>
      </c>
      <c r="D6" s="184">
        <v>0.04</v>
      </c>
      <c r="E6" s="184">
        <v>0.06</v>
      </c>
      <c r="F6" s="185" t="s">
        <v>97</v>
      </c>
      <c r="G6" s="177">
        <v>2</v>
      </c>
      <c r="H6" s="247"/>
      <c r="I6" s="12"/>
    </row>
    <row r="7" spans="1:9" ht="63" x14ac:dyDescent="0.25">
      <c r="A7" s="188" t="s">
        <v>125</v>
      </c>
      <c r="B7" s="99"/>
      <c r="C7" s="184">
        <v>1</v>
      </c>
      <c r="D7" s="184">
        <v>1</v>
      </c>
      <c r="E7" s="184">
        <v>1</v>
      </c>
      <c r="F7" s="185">
        <v>1</v>
      </c>
      <c r="G7" s="177">
        <v>2</v>
      </c>
      <c r="H7" s="248"/>
      <c r="I7" s="12"/>
    </row>
    <row r="8" spans="1:9" ht="47.25" x14ac:dyDescent="0.25">
      <c r="A8" s="188" t="s">
        <v>126</v>
      </c>
      <c r="B8" s="99"/>
      <c r="C8" s="184">
        <v>1</v>
      </c>
      <c r="D8" s="184">
        <v>1</v>
      </c>
      <c r="E8" s="184">
        <v>1</v>
      </c>
      <c r="F8" s="185">
        <v>1</v>
      </c>
      <c r="G8" s="177">
        <v>2</v>
      </c>
      <c r="H8" s="248"/>
      <c r="I8" s="12"/>
    </row>
    <row r="9" spans="1:9" ht="47.25" x14ac:dyDescent="0.25">
      <c r="A9" s="188" t="s">
        <v>129</v>
      </c>
      <c r="B9" s="99"/>
      <c r="C9" s="184">
        <v>1</v>
      </c>
      <c r="D9" s="184">
        <v>1</v>
      </c>
      <c r="E9" s="184">
        <v>1</v>
      </c>
      <c r="F9" s="184">
        <v>1</v>
      </c>
      <c r="G9" s="177">
        <v>2</v>
      </c>
      <c r="H9" s="248"/>
      <c r="I9" s="12"/>
    </row>
    <row r="10" spans="1:9" ht="31.5" x14ac:dyDescent="0.25">
      <c r="A10" s="188" t="s">
        <v>96</v>
      </c>
      <c r="B10" s="187" t="s">
        <v>122</v>
      </c>
      <c r="C10" s="184" t="s">
        <v>130</v>
      </c>
      <c r="D10" s="184" t="s">
        <v>130</v>
      </c>
      <c r="E10" s="184" t="s">
        <v>130</v>
      </c>
      <c r="F10" s="184" t="s">
        <v>130</v>
      </c>
      <c r="G10" s="177">
        <v>2</v>
      </c>
      <c r="H10" s="248"/>
      <c r="I10" s="12"/>
    </row>
    <row r="11" spans="1:9" ht="27.75" customHeight="1" x14ac:dyDescent="0.25">
      <c r="A11" s="189" t="s">
        <v>32</v>
      </c>
      <c r="B11" s="179"/>
      <c r="C11" s="179"/>
      <c r="D11" s="179"/>
      <c r="E11" s="179"/>
      <c r="F11" s="180"/>
      <c r="G11" s="178">
        <v>12</v>
      </c>
      <c r="H11" s="174">
        <f>SUM(H5:H10)</f>
        <v>0</v>
      </c>
    </row>
    <row r="12" spans="1:9" ht="24.75" customHeight="1" x14ac:dyDescent="0.25">
      <c r="A12" s="417" t="s">
        <v>127</v>
      </c>
      <c r="B12" s="417"/>
      <c r="C12" s="417"/>
      <c r="D12" s="417"/>
      <c r="E12" s="417"/>
      <c r="F12" s="417"/>
      <c r="G12" s="417"/>
    </row>
  </sheetData>
  <sheetProtection password="E5C2" sheet="1" objects="1" scenarios="1"/>
  <mergeCells count="4">
    <mergeCell ref="G3:H3"/>
    <mergeCell ref="C3:F3"/>
    <mergeCell ref="D1:E1"/>
    <mergeCell ref="A12:G12"/>
  </mergeCells>
  <pageMargins left="0.7" right="0.7" top="0.75" bottom="0.75" header="0.3" footer="0.3"/>
  <pageSetup paperSize="9" scale="94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F13"/>
  <sheetViews>
    <sheetView showGridLines="0" showWhiteSpace="0" zoomScaleNormal="100" zoomScalePageLayoutView="91" workbookViewId="0">
      <selection activeCell="D1" sqref="D1:E1"/>
    </sheetView>
  </sheetViews>
  <sheetFormatPr defaultRowHeight="15" x14ac:dyDescent="0.25"/>
  <cols>
    <col min="1" max="1" width="22.42578125" customWidth="1"/>
    <col min="2" max="2" width="31.42578125" customWidth="1"/>
    <col min="3" max="3" width="48.28515625" customWidth="1"/>
    <col min="4" max="4" width="8.85546875" customWidth="1"/>
    <col min="5" max="5" width="10.28515625" customWidth="1"/>
  </cols>
  <sheetData>
    <row r="1" spans="1:6" s="1" customFormat="1" ht="30" customHeight="1" x14ac:dyDescent="0.35">
      <c r="A1" s="39" t="s">
        <v>120</v>
      </c>
      <c r="D1" s="418" t="s">
        <v>150</v>
      </c>
      <c r="E1" s="418"/>
    </row>
    <row r="3" spans="1:6" ht="30.75" customHeight="1" x14ac:dyDescent="0.25">
      <c r="A3" s="425" t="s">
        <v>34</v>
      </c>
      <c r="B3" s="426" t="s">
        <v>36</v>
      </c>
      <c r="C3" s="427" t="s">
        <v>35</v>
      </c>
      <c r="D3" s="428" t="s">
        <v>28</v>
      </c>
      <c r="E3" s="424" t="s">
        <v>37</v>
      </c>
      <c r="F3" s="424"/>
    </row>
    <row r="4" spans="1:6" x14ac:dyDescent="0.25">
      <c r="A4" s="425"/>
      <c r="B4" s="426"/>
      <c r="C4" s="427"/>
      <c r="D4" s="429"/>
      <c r="E4" s="49" t="s">
        <v>7</v>
      </c>
      <c r="F4" s="50" t="s">
        <v>8</v>
      </c>
    </row>
    <row r="5" spans="1:6" ht="57.75" x14ac:dyDescent="0.25">
      <c r="A5" s="421" t="s">
        <v>197</v>
      </c>
      <c r="B5" s="419" t="s">
        <v>77</v>
      </c>
      <c r="C5" s="47" t="s">
        <v>80</v>
      </c>
      <c r="D5" s="257"/>
      <c r="E5" s="254">
        <v>3</v>
      </c>
      <c r="F5" s="255"/>
    </row>
    <row r="6" spans="1:6" ht="48" customHeight="1" x14ac:dyDescent="0.25">
      <c r="A6" s="421"/>
      <c r="B6" s="419"/>
      <c r="C6" s="47" t="s">
        <v>81</v>
      </c>
      <c r="D6" s="257"/>
      <c r="E6" s="254">
        <v>1</v>
      </c>
      <c r="F6" s="255"/>
    </row>
    <row r="7" spans="1:6" ht="43.5" x14ac:dyDescent="0.25">
      <c r="A7" s="422"/>
      <c r="B7" s="105" t="s">
        <v>198</v>
      </c>
      <c r="C7" s="47" t="s">
        <v>86</v>
      </c>
      <c r="D7" s="257"/>
      <c r="E7" s="254">
        <v>1</v>
      </c>
      <c r="F7" s="255"/>
    </row>
    <row r="8" spans="1:6" ht="29.25" x14ac:dyDescent="0.25">
      <c r="A8" s="422"/>
      <c r="B8" s="51" t="s">
        <v>78</v>
      </c>
      <c r="C8" s="47" t="s">
        <v>82</v>
      </c>
      <c r="D8" s="257"/>
      <c r="E8" s="254">
        <v>1</v>
      </c>
      <c r="F8" s="255"/>
    </row>
    <row r="9" spans="1:6" ht="29.25" x14ac:dyDescent="0.25">
      <c r="A9" s="422"/>
      <c r="B9" s="419" t="s">
        <v>79</v>
      </c>
      <c r="C9" s="47" t="s">
        <v>83</v>
      </c>
      <c r="D9" s="257"/>
      <c r="E9" s="254">
        <v>2</v>
      </c>
      <c r="F9" s="255"/>
    </row>
    <row r="10" spans="1:6" ht="43.5" x14ac:dyDescent="0.25">
      <c r="A10" s="423"/>
      <c r="B10" s="420"/>
      <c r="C10" s="47" t="s">
        <v>202</v>
      </c>
      <c r="D10" s="257"/>
      <c r="E10" s="254">
        <v>2</v>
      </c>
      <c r="F10" s="255"/>
    </row>
    <row r="11" spans="1:6" ht="62.25" customHeight="1" x14ac:dyDescent="0.25">
      <c r="A11" s="106" t="s">
        <v>200</v>
      </c>
      <c r="B11" s="48" t="s">
        <v>199</v>
      </c>
      <c r="C11" s="47" t="s">
        <v>84</v>
      </c>
      <c r="D11" s="257"/>
      <c r="E11" s="254">
        <v>1</v>
      </c>
      <c r="F11" s="255"/>
    </row>
    <row r="12" spans="1:6" ht="46.5" customHeight="1" x14ac:dyDescent="0.25">
      <c r="A12" s="106" t="s">
        <v>201</v>
      </c>
      <c r="B12" s="51" t="s">
        <v>85</v>
      </c>
      <c r="C12" s="47" t="s">
        <v>196</v>
      </c>
      <c r="D12" s="257"/>
      <c r="E12" s="254">
        <v>1</v>
      </c>
      <c r="F12" s="255"/>
    </row>
    <row r="13" spans="1:6" ht="27.75" customHeight="1" x14ac:dyDescent="0.25">
      <c r="A13" s="31" t="s">
        <v>32</v>
      </c>
      <c r="B13" s="190"/>
      <c r="C13" s="190"/>
      <c r="D13" s="258"/>
      <c r="E13" s="256">
        <f>SUM(E5:E12)</f>
        <v>12</v>
      </c>
      <c r="F13" s="256">
        <f>SUM(F5:F12)</f>
        <v>0</v>
      </c>
    </row>
  </sheetData>
  <sheetProtection password="E5C2" sheet="1" objects="1" scenarios="1"/>
  <mergeCells count="9">
    <mergeCell ref="D1:E1"/>
    <mergeCell ref="B9:B10"/>
    <mergeCell ref="A5:A10"/>
    <mergeCell ref="B5:B6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CONTACT DETAILS AND SUMMARY</vt:lpstr>
      <vt:lpstr>OWNERSHIP</vt:lpstr>
      <vt:lpstr>PROCUREMENT</vt:lpstr>
      <vt:lpstr>EMPLOYMENT EQUITY</vt:lpstr>
      <vt:lpstr>HRD</vt:lpstr>
      <vt:lpstr>ACCOMMODATION</vt:lpstr>
      <vt:lpstr>Community development</vt:lpstr>
      <vt:lpstr>Health and safety</vt:lpstr>
      <vt:lpstr>Environment</vt:lpstr>
      <vt:lpstr>Sample analysis</vt:lpstr>
      <vt:lpstr>'CONTACT DETAILS AND SUMMARY'!Print_Area</vt:lpstr>
      <vt:lpstr>'EMPLOYMENT EQUITY'!Print_Area</vt:lpstr>
      <vt:lpstr>'Sample analysis'!Print_Area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Charter Template</dc:title>
  <dc:creator>Mosa Mabuza</dc:creator>
  <cp:lastModifiedBy>Duncan Laptop</cp:lastModifiedBy>
  <cp:lastPrinted>2011-04-12T06:22:35Z</cp:lastPrinted>
  <dcterms:created xsi:type="dcterms:W3CDTF">2010-11-26T08:04:37Z</dcterms:created>
  <dcterms:modified xsi:type="dcterms:W3CDTF">2012-03-06T19:49:13Z</dcterms:modified>
</cp:coreProperties>
</file>