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firstSheet="2" activeTab="2"/>
  </bookViews>
  <sheets>
    <sheet name="EE&amp;MS" sheetId="2" state="hidden" r:id="rId1"/>
    <sheet name="Nets with Bolts" sheetId="4" state="hidden" r:id="rId2"/>
    <sheet name="TARP" sheetId="3" r:id="rId3"/>
  </sheets>
  <calcPr calcId="125725"/>
</workbook>
</file>

<file path=xl/calcChain.xml><?xml version="1.0" encoding="utf-8"?>
<calcChain xmlns="http://schemas.openxmlformats.org/spreadsheetml/2006/main">
  <c r="D80" i="2"/>
  <c r="AD85"/>
  <c r="AD84"/>
  <c r="AD83"/>
  <c r="AD82"/>
  <c r="AD81"/>
  <c r="AD80"/>
  <c r="AD79"/>
  <c r="AD78"/>
  <c r="AD77"/>
  <c r="AD74"/>
  <c r="AD73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B86"/>
  <c r="AC86"/>
  <c r="CG84"/>
  <c r="CE84"/>
  <c r="CD84"/>
  <c r="CC84"/>
  <c r="CB84"/>
  <c r="CA84"/>
  <c r="BZ84"/>
  <c r="BY84"/>
  <c r="BX84"/>
  <c r="CF84" s="1"/>
  <c r="BW84"/>
  <c r="BV84"/>
  <c r="BJ84"/>
  <c r="BI84"/>
  <c r="BH84"/>
  <c r="BG84"/>
  <c r="BF84"/>
  <c r="BE84"/>
  <c r="BD84"/>
  <c r="BC84"/>
  <c r="BB84"/>
  <c r="BA84"/>
  <c r="AY84"/>
  <c r="AX84"/>
  <c r="AW84"/>
  <c r="AV84"/>
  <c r="AU84"/>
  <c r="AT84"/>
  <c r="AS84"/>
  <c r="AR84"/>
  <c r="AQ84"/>
  <c r="AP84"/>
  <c r="AN84"/>
  <c r="AM84"/>
  <c r="AL84"/>
  <c r="AK84"/>
  <c r="AJ84"/>
  <c r="AI84"/>
  <c r="AH84"/>
  <c r="AG84"/>
  <c r="AF84"/>
  <c r="AE84"/>
  <c r="CG83"/>
  <c r="CE83"/>
  <c r="CD83"/>
  <c r="CC83"/>
  <c r="CB83"/>
  <c r="CA83"/>
  <c r="BZ83"/>
  <c r="BY83"/>
  <c r="BX83"/>
  <c r="BW83"/>
  <c r="BV83"/>
  <c r="BJ83"/>
  <c r="BI83"/>
  <c r="BH83"/>
  <c r="BG83"/>
  <c r="BF83"/>
  <c r="BE83"/>
  <c r="BD83"/>
  <c r="BC83"/>
  <c r="BB83"/>
  <c r="BA83"/>
  <c r="AY83"/>
  <c r="AX83"/>
  <c r="AW83"/>
  <c r="AV83"/>
  <c r="AU83"/>
  <c r="AT83"/>
  <c r="AS83"/>
  <c r="AR83"/>
  <c r="AQ83"/>
  <c r="AP83"/>
  <c r="AN83"/>
  <c r="AM83"/>
  <c r="AL83"/>
  <c r="AK83"/>
  <c r="AJ83"/>
  <c r="AI83"/>
  <c r="AH83"/>
  <c r="AG83"/>
  <c r="AF83"/>
  <c r="AE83"/>
  <c r="CG82"/>
  <c r="CE82"/>
  <c r="CD82"/>
  <c r="CC82"/>
  <c r="CB82"/>
  <c r="CA82"/>
  <c r="BZ82"/>
  <c r="BY82"/>
  <c r="BX82"/>
  <c r="BW82"/>
  <c r="BV82"/>
  <c r="CF82" s="1"/>
  <c r="BJ82"/>
  <c r="BI82"/>
  <c r="BH82"/>
  <c r="BG82"/>
  <c r="BF82"/>
  <c r="BE82"/>
  <c r="BD82"/>
  <c r="BC82"/>
  <c r="BB82"/>
  <c r="BA82"/>
  <c r="AY82"/>
  <c r="AX82"/>
  <c r="AW82"/>
  <c r="AV82"/>
  <c r="AU82"/>
  <c r="AT82"/>
  <c r="AS82"/>
  <c r="AR82"/>
  <c r="AQ82"/>
  <c r="AP82"/>
  <c r="AN82"/>
  <c r="AM82"/>
  <c r="AL82"/>
  <c r="AK82"/>
  <c r="AJ82"/>
  <c r="AI82"/>
  <c r="AH82"/>
  <c r="AG82"/>
  <c r="AF82"/>
  <c r="AE82"/>
  <c r="CG81"/>
  <c r="CE81"/>
  <c r="CD81"/>
  <c r="CC81"/>
  <c r="CB81"/>
  <c r="CA81"/>
  <c r="BZ81"/>
  <c r="BY81"/>
  <c r="BX81"/>
  <c r="BW81"/>
  <c r="BV81"/>
  <c r="BJ81"/>
  <c r="BI81"/>
  <c r="BH81"/>
  <c r="BG81"/>
  <c r="BF81"/>
  <c r="BE81"/>
  <c r="BD81"/>
  <c r="BC81"/>
  <c r="BB81"/>
  <c r="BA81"/>
  <c r="AY81"/>
  <c r="AX81"/>
  <c r="AW81"/>
  <c r="AV81"/>
  <c r="AU81"/>
  <c r="AT81"/>
  <c r="AS81"/>
  <c r="AR81"/>
  <c r="AQ81"/>
  <c r="AP81"/>
  <c r="AN81"/>
  <c r="AM81"/>
  <c r="AL81"/>
  <c r="AK81"/>
  <c r="AJ81"/>
  <c r="AI81"/>
  <c r="AH81"/>
  <c r="AG81"/>
  <c r="AF81"/>
  <c r="AE81"/>
  <c r="CG80"/>
  <c r="CE80"/>
  <c r="CD80"/>
  <c r="CC80"/>
  <c r="CB80"/>
  <c r="CA80"/>
  <c r="BZ80"/>
  <c r="BY80"/>
  <c r="BX80"/>
  <c r="BW80"/>
  <c r="BV80"/>
  <c r="BJ80"/>
  <c r="BI80"/>
  <c r="BH80"/>
  <c r="BG80"/>
  <c r="BF80"/>
  <c r="BE80"/>
  <c r="BD80"/>
  <c r="BC80"/>
  <c r="BB80"/>
  <c r="BA80"/>
  <c r="AY80"/>
  <c r="AX80"/>
  <c r="AW80"/>
  <c r="AV80"/>
  <c r="AU80"/>
  <c r="AT80"/>
  <c r="AS80"/>
  <c r="AR80"/>
  <c r="AQ80"/>
  <c r="AP80"/>
  <c r="AN80"/>
  <c r="AM80"/>
  <c r="AL80"/>
  <c r="AK80"/>
  <c r="AJ80"/>
  <c r="AI80"/>
  <c r="AH80"/>
  <c r="AG80"/>
  <c r="AF80"/>
  <c r="AE80"/>
  <c r="CG79"/>
  <c r="CE79"/>
  <c r="CD79"/>
  <c r="CC79"/>
  <c r="CB79"/>
  <c r="CA79"/>
  <c r="BZ79"/>
  <c r="BY79"/>
  <c r="BX79"/>
  <c r="BW79"/>
  <c r="BV79"/>
  <c r="BJ79"/>
  <c r="BI79"/>
  <c r="BH79"/>
  <c r="BG79"/>
  <c r="BF79"/>
  <c r="BE79"/>
  <c r="BD79"/>
  <c r="BC79"/>
  <c r="BB79"/>
  <c r="BA79"/>
  <c r="AY79"/>
  <c r="AX79"/>
  <c r="AW79"/>
  <c r="AV79"/>
  <c r="AU79"/>
  <c r="AT79"/>
  <c r="AS79"/>
  <c r="AR79"/>
  <c r="AQ79"/>
  <c r="AP79"/>
  <c r="AN79"/>
  <c r="AM79"/>
  <c r="AL79"/>
  <c r="AK79"/>
  <c r="AJ79"/>
  <c r="AI79"/>
  <c r="AH79"/>
  <c r="AG79"/>
  <c r="AF79"/>
  <c r="AE79"/>
  <c r="CG78"/>
  <c r="CE78"/>
  <c r="CD78"/>
  <c r="CC78"/>
  <c r="CB78"/>
  <c r="CA78"/>
  <c r="BZ78"/>
  <c r="BY78"/>
  <c r="BX78"/>
  <c r="BW78"/>
  <c r="BV78"/>
  <c r="CF78" s="1"/>
  <c r="BJ78"/>
  <c r="BI78"/>
  <c r="BH78"/>
  <c r="BG78"/>
  <c r="BF78"/>
  <c r="BE78"/>
  <c r="BD78"/>
  <c r="BC78"/>
  <c r="BB78"/>
  <c r="BA78"/>
  <c r="AY78"/>
  <c r="AX78"/>
  <c r="AW78"/>
  <c r="AV78"/>
  <c r="AU78"/>
  <c r="AT78"/>
  <c r="AS78"/>
  <c r="AR78"/>
  <c r="AQ78"/>
  <c r="AP78"/>
  <c r="AN78"/>
  <c r="AM78"/>
  <c r="AL78"/>
  <c r="AK78"/>
  <c r="AJ78"/>
  <c r="AI78"/>
  <c r="AH78"/>
  <c r="AG78"/>
  <c r="AF78"/>
  <c r="AE78"/>
  <c r="CG77"/>
  <c r="CE77"/>
  <c r="CD77"/>
  <c r="CC77"/>
  <c r="CB77"/>
  <c r="CA77"/>
  <c r="BZ77"/>
  <c r="BY77"/>
  <c r="BX77"/>
  <c r="BW77"/>
  <c r="BV77"/>
  <c r="BJ77"/>
  <c r="BI77"/>
  <c r="BH77"/>
  <c r="BG77"/>
  <c r="BF77"/>
  <c r="BE77"/>
  <c r="BD77"/>
  <c r="BC77"/>
  <c r="BB77"/>
  <c r="BA77"/>
  <c r="AY77"/>
  <c r="AX77"/>
  <c r="AW77"/>
  <c r="AV77"/>
  <c r="AU77"/>
  <c r="AT77"/>
  <c r="AS77"/>
  <c r="AR77"/>
  <c r="AQ77"/>
  <c r="AP77"/>
  <c r="AN77"/>
  <c r="AM77"/>
  <c r="AL77"/>
  <c r="AK77"/>
  <c r="AJ77"/>
  <c r="AI77"/>
  <c r="AH77"/>
  <c r="AG77"/>
  <c r="AF77"/>
  <c r="AE77"/>
  <c r="CG76"/>
  <c r="AD76" s="1"/>
  <c r="CE76"/>
  <c r="CD76"/>
  <c r="CC76"/>
  <c r="CB76"/>
  <c r="CA76"/>
  <c r="BZ76"/>
  <c r="BY76"/>
  <c r="BX76"/>
  <c r="BW76"/>
  <c r="BV76"/>
  <c r="BJ76"/>
  <c r="BI76"/>
  <c r="BH76"/>
  <c r="BG76"/>
  <c r="BF76"/>
  <c r="BE76"/>
  <c r="BD76"/>
  <c r="BC76"/>
  <c r="BB76"/>
  <c r="BA76"/>
  <c r="AY76"/>
  <c r="AX76"/>
  <c r="AW76"/>
  <c r="AV76"/>
  <c r="AU76"/>
  <c r="AT76"/>
  <c r="AS76"/>
  <c r="AR76"/>
  <c r="AQ76"/>
  <c r="AP76"/>
  <c r="AN76"/>
  <c r="AM76"/>
  <c r="AL76"/>
  <c r="AK76"/>
  <c r="AJ76"/>
  <c r="AI76"/>
  <c r="AH76"/>
  <c r="AG76"/>
  <c r="AF76"/>
  <c r="AE76"/>
  <c r="CG75"/>
  <c r="AD75" s="1"/>
  <c r="CE75"/>
  <c r="CD75"/>
  <c r="CC75"/>
  <c r="CB75"/>
  <c r="CA75"/>
  <c r="BZ75"/>
  <c r="BY75"/>
  <c r="BX75"/>
  <c r="BW75"/>
  <c r="BV75"/>
  <c r="BJ75"/>
  <c r="BI75"/>
  <c r="BH75"/>
  <c r="BG75"/>
  <c r="BF75"/>
  <c r="BE75"/>
  <c r="BD75"/>
  <c r="BC75"/>
  <c r="BB75"/>
  <c r="BA75"/>
  <c r="AY75"/>
  <c r="AX75"/>
  <c r="AW75"/>
  <c r="AV75"/>
  <c r="AU75"/>
  <c r="AT75"/>
  <c r="AS75"/>
  <c r="AR75"/>
  <c r="AQ75"/>
  <c r="AP75"/>
  <c r="AN75"/>
  <c r="AM75"/>
  <c r="AL75"/>
  <c r="AK75"/>
  <c r="AJ75"/>
  <c r="AI75"/>
  <c r="AH75"/>
  <c r="AG75"/>
  <c r="AF75"/>
  <c r="AE75"/>
  <c r="CG74"/>
  <c r="CE74"/>
  <c r="CD74"/>
  <c r="CC74"/>
  <c r="CB74"/>
  <c r="CA74"/>
  <c r="BZ74"/>
  <c r="BY74"/>
  <c r="BX74"/>
  <c r="BW74"/>
  <c r="BV74"/>
  <c r="CF74" s="1"/>
  <c r="BJ74"/>
  <c r="BI74"/>
  <c r="BH74"/>
  <c r="BG74"/>
  <c r="BF74"/>
  <c r="BE74"/>
  <c r="BD74"/>
  <c r="BC74"/>
  <c r="BB74"/>
  <c r="BA74"/>
  <c r="AY74"/>
  <c r="AX74"/>
  <c r="AW74"/>
  <c r="AV74"/>
  <c r="AU74"/>
  <c r="AT74"/>
  <c r="AS74"/>
  <c r="AR74"/>
  <c r="AQ74"/>
  <c r="AP74"/>
  <c r="AN74"/>
  <c r="AM74"/>
  <c r="AL74"/>
  <c r="AK74"/>
  <c r="AJ74"/>
  <c r="AI74"/>
  <c r="AH74"/>
  <c r="AG74"/>
  <c r="AF74"/>
  <c r="AE74"/>
  <c r="CG73"/>
  <c r="CE73"/>
  <c r="CD73"/>
  <c r="CC73"/>
  <c r="CB73"/>
  <c r="CA73"/>
  <c r="BZ73"/>
  <c r="BY73"/>
  <c r="BX73"/>
  <c r="BW73"/>
  <c r="BV73"/>
  <c r="BJ73"/>
  <c r="BI73"/>
  <c r="BH73"/>
  <c r="BG73"/>
  <c r="BF73"/>
  <c r="BE73"/>
  <c r="BD73"/>
  <c r="BC73"/>
  <c r="BB73"/>
  <c r="BA73"/>
  <c r="AY73"/>
  <c r="AX73"/>
  <c r="AW73"/>
  <c r="AV73"/>
  <c r="AU73"/>
  <c r="AT73"/>
  <c r="AS73"/>
  <c r="AR73"/>
  <c r="AQ73"/>
  <c r="AP73"/>
  <c r="AN73"/>
  <c r="AM73"/>
  <c r="AL73"/>
  <c r="AK73"/>
  <c r="AJ73"/>
  <c r="AI73"/>
  <c r="AH73"/>
  <c r="AG73"/>
  <c r="AF73"/>
  <c r="AE73"/>
  <c r="CG72"/>
  <c r="CE72"/>
  <c r="CD72"/>
  <c r="CC72"/>
  <c r="CB72"/>
  <c r="CA72"/>
  <c r="BZ72"/>
  <c r="BY72"/>
  <c r="BX72"/>
  <c r="BW72"/>
  <c r="BV72"/>
  <c r="BJ72"/>
  <c r="BI72"/>
  <c r="BH72"/>
  <c r="BG72"/>
  <c r="BF72"/>
  <c r="BE72"/>
  <c r="BD72"/>
  <c r="BC72"/>
  <c r="BB72"/>
  <c r="BA72"/>
  <c r="AY72"/>
  <c r="AX72"/>
  <c r="AW72"/>
  <c r="AV72"/>
  <c r="AU72"/>
  <c r="AT72"/>
  <c r="AS72"/>
  <c r="AR72"/>
  <c r="AQ72"/>
  <c r="AP72"/>
  <c r="AN72"/>
  <c r="AM72"/>
  <c r="AL72"/>
  <c r="AK72"/>
  <c r="AJ72"/>
  <c r="AI72"/>
  <c r="AH72"/>
  <c r="AG72"/>
  <c r="AF72"/>
  <c r="AE72"/>
  <c r="CG71"/>
  <c r="CE71"/>
  <c r="CD71"/>
  <c r="CC71"/>
  <c r="CB71"/>
  <c r="CA71"/>
  <c r="BZ71"/>
  <c r="BY71"/>
  <c r="BX71"/>
  <c r="BW71"/>
  <c r="BV71"/>
  <c r="BJ71"/>
  <c r="BI71"/>
  <c r="BH71"/>
  <c r="BG71"/>
  <c r="BF71"/>
  <c r="BE71"/>
  <c r="BD71"/>
  <c r="BC71"/>
  <c r="BB71"/>
  <c r="BA71"/>
  <c r="AY71"/>
  <c r="AX71"/>
  <c r="AW71"/>
  <c r="AV71"/>
  <c r="AU71"/>
  <c r="AT71"/>
  <c r="AS71"/>
  <c r="AR71"/>
  <c r="AQ71"/>
  <c r="AP71"/>
  <c r="AN71"/>
  <c r="AM71"/>
  <c r="AL71"/>
  <c r="AK71"/>
  <c r="AJ71"/>
  <c r="AI71"/>
  <c r="AH71"/>
  <c r="AG71"/>
  <c r="AF71"/>
  <c r="AE71"/>
  <c r="CG70"/>
  <c r="CE70"/>
  <c r="CD70"/>
  <c r="CC70"/>
  <c r="CB70"/>
  <c r="CA70"/>
  <c r="BZ70"/>
  <c r="BY70"/>
  <c r="BX70"/>
  <c r="BW70"/>
  <c r="BV70"/>
  <c r="CF70" s="1"/>
  <c r="BJ70"/>
  <c r="BI70"/>
  <c r="BH70"/>
  <c r="BG70"/>
  <c r="BF70"/>
  <c r="BE70"/>
  <c r="BD70"/>
  <c r="BC70"/>
  <c r="BB70"/>
  <c r="BA70"/>
  <c r="AY70"/>
  <c r="AX70"/>
  <c r="AW70"/>
  <c r="AV70"/>
  <c r="AU70"/>
  <c r="AT70"/>
  <c r="AS70"/>
  <c r="AR70"/>
  <c r="AQ70"/>
  <c r="AP70"/>
  <c r="AN70"/>
  <c r="AM70"/>
  <c r="AL70"/>
  <c r="AK70"/>
  <c r="AJ70"/>
  <c r="AI70"/>
  <c r="AH70"/>
  <c r="AG70"/>
  <c r="AF70"/>
  <c r="AE70"/>
  <c r="CG69"/>
  <c r="CE69"/>
  <c r="CD69"/>
  <c r="CC69"/>
  <c r="CB69"/>
  <c r="CA69"/>
  <c r="BZ69"/>
  <c r="BY69"/>
  <c r="BX69"/>
  <c r="BW69"/>
  <c r="BV69"/>
  <c r="BJ69"/>
  <c r="BI69"/>
  <c r="BH69"/>
  <c r="BG69"/>
  <c r="BF69"/>
  <c r="BE69"/>
  <c r="BD69"/>
  <c r="BC69"/>
  <c r="BB69"/>
  <c r="BA69"/>
  <c r="AY69"/>
  <c r="AX69"/>
  <c r="AW69"/>
  <c r="AV69"/>
  <c r="AU69"/>
  <c r="AT69"/>
  <c r="AS69"/>
  <c r="AR69"/>
  <c r="AQ69"/>
  <c r="AP69"/>
  <c r="AN69"/>
  <c r="AM69"/>
  <c r="AL69"/>
  <c r="AK69"/>
  <c r="AJ69"/>
  <c r="AI69"/>
  <c r="AH69"/>
  <c r="AG69"/>
  <c r="AF69"/>
  <c r="AE69"/>
  <c r="CG68"/>
  <c r="CE68"/>
  <c r="CD68"/>
  <c r="CC68"/>
  <c r="CB68"/>
  <c r="CA68"/>
  <c r="BZ68"/>
  <c r="BY68"/>
  <c r="BX68"/>
  <c r="BW68"/>
  <c r="BV68"/>
  <c r="BJ68"/>
  <c r="BI68"/>
  <c r="BH68"/>
  <c r="BG68"/>
  <c r="BF68"/>
  <c r="BE68"/>
  <c r="BD68"/>
  <c r="BC68"/>
  <c r="BB68"/>
  <c r="BA68"/>
  <c r="AY68"/>
  <c r="AX68"/>
  <c r="AW68"/>
  <c r="AV68"/>
  <c r="AU68"/>
  <c r="AT68"/>
  <c r="AS68"/>
  <c r="AR68"/>
  <c r="AQ68"/>
  <c r="AP68"/>
  <c r="AN68"/>
  <c r="AM68"/>
  <c r="AL68"/>
  <c r="AK68"/>
  <c r="AJ68"/>
  <c r="AI68"/>
  <c r="AH68"/>
  <c r="AG68"/>
  <c r="AF68"/>
  <c r="AE68"/>
  <c r="CG67"/>
  <c r="CE67"/>
  <c r="CD67"/>
  <c r="CC67"/>
  <c r="CB67"/>
  <c r="CA67"/>
  <c r="BZ67"/>
  <c r="BY67"/>
  <c r="BX67"/>
  <c r="BW67"/>
  <c r="BV67"/>
  <c r="BJ67"/>
  <c r="BI67"/>
  <c r="BH67"/>
  <c r="BG67"/>
  <c r="BF67"/>
  <c r="BE67"/>
  <c r="BD67"/>
  <c r="BC67"/>
  <c r="BB67"/>
  <c r="BA67"/>
  <c r="AY67"/>
  <c r="AX67"/>
  <c r="AW67"/>
  <c r="AV67"/>
  <c r="AU67"/>
  <c r="AT67"/>
  <c r="AS67"/>
  <c r="AR67"/>
  <c r="AQ67"/>
  <c r="AP67"/>
  <c r="AN67"/>
  <c r="AM67"/>
  <c r="AL67"/>
  <c r="AK67"/>
  <c r="AJ67"/>
  <c r="AI67"/>
  <c r="AH67"/>
  <c r="AG67"/>
  <c r="AF67"/>
  <c r="AE67"/>
  <c r="CG66"/>
  <c r="CE66"/>
  <c r="CD66"/>
  <c r="CC66"/>
  <c r="CB66"/>
  <c r="CA66"/>
  <c r="BZ66"/>
  <c r="BY66"/>
  <c r="BX66"/>
  <c r="BW66"/>
  <c r="BV66"/>
  <c r="CF66" s="1"/>
  <c r="BJ66"/>
  <c r="BI66"/>
  <c r="BH66"/>
  <c r="BG66"/>
  <c r="BF66"/>
  <c r="BE66"/>
  <c r="BD66"/>
  <c r="BC66"/>
  <c r="BB66"/>
  <c r="BA66"/>
  <c r="AY66"/>
  <c r="AX66"/>
  <c r="AW66"/>
  <c r="AV66"/>
  <c r="AU66"/>
  <c r="AT66"/>
  <c r="AS66"/>
  <c r="AR66"/>
  <c r="AQ66"/>
  <c r="AP66"/>
  <c r="AN66"/>
  <c r="AM66"/>
  <c r="AL66"/>
  <c r="AK66"/>
  <c r="AJ66"/>
  <c r="AI66"/>
  <c r="AH66"/>
  <c r="AG66"/>
  <c r="AF66"/>
  <c r="AE66"/>
  <c r="CG65"/>
  <c r="CE65"/>
  <c r="CD65"/>
  <c r="CC65"/>
  <c r="CB65"/>
  <c r="CA65"/>
  <c r="BZ65"/>
  <c r="BY65"/>
  <c r="BX65"/>
  <c r="BW65"/>
  <c r="BV65"/>
  <c r="BJ65"/>
  <c r="BI65"/>
  <c r="BH65"/>
  <c r="BG65"/>
  <c r="BF65"/>
  <c r="BE65"/>
  <c r="BD65"/>
  <c r="BC65"/>
  <c r="BB65"/>
  <c r="BA65"/>
  <c r="AY65"/>
  <c r="AX65"/>
  <c r="AW65"/>
  <c r="AV65"/>
  <c r="AU65"/>
  <c r="AT65"/>
  <c r="AS65"/>
  <c r="AR65"/>
  <c r="AQ65"/>
  <c r="AP65"/>
  <c r="AN65"/>
  <c r="AM65"/>
  <c r="AL65"/>
  <c r="AK65"/>
  <c r="AJ65"/>
  <c r="AI65"/>
  <c r="AH65"/>
  <c r="AG65"/>
  <c r="AF65"/>
  <c r="AE65"/>
  <c r="CG64"/>
  <c r="CE64"/>
  <c r="CD64"/>
  <c r="CC64"/>
  <c r="CB64"/>
  <c r="CA64"/>
  <c r="BZ64"/>
  <c r="BY64"/>
  <c r="BX64"/>
  <c r="BW64"/>
  <c r="BV64"/>
  <c r="BJ64"/>
  <c r="BI64"/>
  <c r="BH64"/>
  <c r="BG64"/>
  <c r="BF64"/>
  <c r="BE64"/>
  <c r="BD64"/>
  <c r="BC64"/>
  <c r="BB64"/>
  <c r="BA64"/>
  <c r="AY64"/>
  <c r="AX64"/>
  <c r="AW64"/>
  <c r="AV64"/>
  <c r="AU64"/>
  <c r="AT64"/>
  <c r="AS64"/>
  <c r="AR64"/>
  <c r="AQ64"/>
  <c r="AP64"/>
  <c r="AN64"/>
  <c r="AM64"/>
  <c r="AL64"/>
  <c r="AK64"/>
  <c r="AJ64"/>
  <c r="AI64"/>
  <c r="AH64"/>
  <c r="AG64"/>
  <c r="AF64"/>
  <c r="AE64"/>
  <c r="CG63"/>
  <c r="CE63"/>
  <c r="CD63"/>
  <c r="CC63"/>
  <c r="CB63"/>
  <c r="CA63"/>
  <c r="BZ63"/>
  <c r="BY63"/>
  <c r="BX63"/>
  <c r="BW63"/>
  <c r="BV63"/>
  <c r="BJ63"/>
  <c r="BI63"/>
  <c r="BH63"/>
  <c r="BG63"/>
  <c r="BF63"/>
  <c r="BE63"/>
  <c r="BD63"/>
  <c r="BC63"/>
  <c r="BB63"/>
  <c r="BA63"/>
  <c r="AY63"/>
  <c r="AX63"/>
  <c r="AW63"/>
  <c r="AV63"/>
  <c r="AU63"/>
  <c r="AT63"/>
  <c r="AS63"/>
  <c r="AR63"/>
  <c r="AQ63"/>
  <c r="AP63"/>
  <c r="AN63"/>
  <c r="AM63"/>
  <c r="AL63"/>
  <c r="AK63"/>
  <c r="AJ63"/>
  <c r="AI63"/>
  <c r="AH63"/>
  <c r="AG63"/>
  <c r="AF63"/>
  <c r="AE63"/>
  <c r="CG62"/>
  <c r="CE62"/>
  <c r="CD62"/>
  <c r="CC62"/>
  <c r="CB62"/>
  <c r="CA62"/>
  <c r="BZ62"/>
  <c r="BY62"/>
  <c r="BX62"/>
  <c r="BW62"/>
  <c r="BV62"/>
  <c r="CF62" s="1"/>
  <c r="BJ62"/>
  <c r="BI62"/>
  <c r="BH62"/>
  <c r="BG62"/>
  <c r="BF62"/>
  <c r="BE62"/>
  <c r="BD62"/>
  <c r="BC62"/>
  <c r="BB62"/>
  <c r="BA62"/>
  <c r="AY62"/>
  <c r="AX62"/>
  <c r="AW62"/>
  <c r="AV62"/>
  <c r="AU62"/>
  <c r="AT62"/>
  <c r="AS62"/>
  <c r="AR62"/>
  <c r="AQ62"/>
  <c r="AP62"/>
  <c r="AN62"/>
  <c r="AM62"/>
  <c r="AL62"/>
  <c r="AK62"/>
  <c r="AJ62"/>
  <c r="AI62"/>
  <c r="AH62"/>
  <c r="AG62"/>
  <c r="AF62"/>
  <c r="AE62"/>
  <c r="CG61"/>
  <c r="CE61"/>
  <c r="CD61"/>
  <c r="CC61"/>
  <c r="CB61"/>
  <c r="CA61"/>
  <c r="BZ61"/>
  <c r="BY61"/>
  <c r="BX61"/>
  <c r="BW61"/>
  <c r="BV61"/>
  <c r="BJ61"/>
  <c r="BI61"/>
  <c r="BH61"/>
  <c r="BG61"/>
  <c r="BF61"/>
  <c r="BE61"/>
  <c r="BD61"/>
  <c r="BC61"/>
  <c r="BB61"/>
  <c r="BA61"/>
  <c r="AY61"/>
  <c r="AX61"/>
  <c r="AW61"/>
  <c r="AV61"/>
  <c r="AU61"/>
  <c r="AT61"/>
  <c r="AS61"/>
  <c r="AR61"/>
  <c r="AQ61"/>
  <c r="AP61"/>
  <c r="AN61"/>
  <c r="AM61"/>
  <c r="AL61"/>
  <c r="AK61"/>
  <c r="AJ61"/>
  <c r="AI61"/>
  <c r="AH61"/>
  <c r="AG61"/>
  <c r="AF61"/>
  <c r="AE61"/>
  <c r="CG60"/>
  <c r="CE60"/>
  <c r="CD60"/>
  <c r="CC60"/>
  <c r="CB60"/>
  <c r="CA60"/>
  <c r="BZ60"/>
  <c r="BY60"/>
  <c r="BX60"/>
  <c r="BW60"/>
  <c r="BV60"/>
  <c r="BJ60"/>
  <c r="BI60"/>
  <c r="BH60"/>
  <c r="BG60"/>
  <c r="BF60"/>
  <c r="BE60"/>
  <c r="BD60"/>
  <c r="BC60"/>
  <c r="BB60"/>
  <c r="BA60"/>
  <c r="AY60"/>
  <c r="AX60"/>
  <c r="AW60"/>
  <c r="AV60"/>
  <c r="AU60"/>
  <c r="AT60"/>
  <c r="AS60"/>
  <c r="AR60"/>
  <c r="AQ60"/>
  <c r="AP60"/>
  <c r="AN60"/>
  <c r="AM60"/>
  <c r="AL60"/>
  <c r="AK60"/>
  <c r="AJ60"/>
  <c r="AI60"/>
  <c r="AH60"/>
  <c r="AG60"/>
  <c r="AF60"/>
  <c r="AE60"/>
  <c r="CG59"/>
  <c r="CE59"/>
  <c r="CD59"/>
  <c r="CC59"/>
  <c r="CB59"/>
  <c r="CA59"/>
  <c r="BZ59"/>
  <c r="BY59"/>
  <c r="BX59"/>
  <c r="BW59"/>
  <c r="BV59"/>
  <c r="BJ59"/>
  <c r="BI59"/>
  <c r="BH59"/>
  <c r="BG59"/>
  <c r="BF59"/>
  <c r="BE59"/>
  <c r="BD59"/>
  <c r="BC59"/>
  <c r="BB59"/>
  <c r="BA59"/>
  <c r="AY59"/>
  <c r="AX59"/>
  <c r="AW59"/>
  <c r="AV59"/>
  <c r="AU59"/>
  <c r="AT59"/>
  <c r="AS59"/>
  <c r="AR59"/>
  <c r="AQ59"/>
  <c r="AP59"/>
  <c r="AN59"/>
  <c r="AM59"/>
  <c r="AL59"/>
  <c r="AK59"/>
  <c r="AJ59"/>
  <c r="AI59"/>
  <c r="AH59"/>
  <c r="AG59"/>
  <c r="AF59"/>
  <c r="AE59"/>
  <c r="CG58"/>
  <c r="CE58"/>
  <c r="CD58"/>
  <c r="CC58"/>
  <c r="CB58"/>
  <c r="CA58"/>
  <c r="BZ58"/>
  <c r="BY58"/>
  <c r="BX58"/>
  <c r="BW58"/>
  <c r="BV58"/>
  <c r="CF58" s="1"/>
  <c r="BJ58"/>
  <c r="BI58"/>
  <c r="BH58"/>
  <c r="BG58"/>
  <c r="BF58"/>
  <c r="BE58"/>
  <c r="BD58"/>
  <c r="BC58"/>
  <c r="BB58"/>
  <c r="BA58"/>
  <c r="AY58"/>
  <c r="AX58"/>
  <c r="AW58"/>
  <c r="AV58"/>
  <c r="AU58"/>
  <c r="AT58"/>
  <c r="AS58"/>
  <c r="AR58"/>
  <c r="AQ58"/>
  <c r="AP58"/>
  <c r="AN58"/>
  <c r="AM58"/>
  <c r="AL58"/>
  <c r="AK58"/>
  <c r="AJ58"/>
  <c r="AI58"/>
  <c r="AH58"/>
  <c r="AG58"/>
  <c r="AF58"/>
  <c r="AE58"/>
  <c r="CG57"/>
  <c r="CE57"/>
  <c r="CD57"/>
  <c r="CC57"/>
  <c r="CB57"/>
  <c r="CA57"/>
  <c r="BZ57"/>
  <c r="BY57"/>
  <c r="BX57"/>
  <c r="BW57"/>
  <c r="BV57"/>
  <c r="BJ57"/>
  <c r="BI57"/>
  <c r="BH57"/>
  <c r="BG57"/>
  <c r="BF57"/>
  <c r="BE57"/>
  <c r="BD57"/>
  <c r="BC57"/>
  <c r="BB57"/>
  <c r="BA57"/>
  <c r="AY57"/>
  <c r="AX57"/>
  <c r="AW57"/>
  <c r="AV57"/>
  <c r="AU57"/>
  <c r="AT57"/>
  <c r="AS57"/>
  <c r="AR57"/>
  <c r="AQ57"/>
  <c r="AP57"/>
  <c r="AN57"/>
  <c r="AM57"/>
  <c r="AL57"/>
  <c r="AK57"/>
  <c r="AJ57"/>
  <c r="AI57"/>
  <c r="AH57"/>
  <c r="AG57"/>
  <c r="AF57"/>
  <c r="AE57"/>
  <c r="CG56"/>
  <c r="CE56"/>
  <c r="CD56"/>
  <c r="CC56"/>
  <c r="CB56"/>
  <c r="CA56"/>
  <c r="BZ56"/>
  <c r="BY56"/>
  <c r="BX56"/>
  <c r="BW56"/>
  <c r="BV56"/>
  <c r="BJ56"/>
  <c r="BI56"/>
  <c r="BH56"/>
  <c r="BG56"/>
  <c r="BF56"/>
  <c r="BE56"/>
  <c r="BD56"/>
  <c r="BC56"/>
  <c r="BB56"/>
  <c r="BA56"/>
  <c r="AY56"/>
  <c r="AX56"/>
  <c r="AW56"/>
  <c r="AV56"/>
  <c r="AU56"/>
  <c r="AT56"/>
  <c r="AS56"/>
  <c r="AR56"/>
  <c r="AQ56"/>
  <c r="AP56"/>
  <c r="AN56"/>
  <c r="AM56"/>
  <c r="AL56"/>
  <c r="AK56"/>
  <c r="AJ56"/>
  <c r="AI56"/>
  <c r="AH56"/>
  <c r="AG56"/>
  <c r="AF56"/>
  <c r="AE56"/>
  <c r="CG55"/>
  <c r="CE55"/>
  <c r="CD55"/>
  <c r="CC55"/>
  <c r="CB55"/>
  <c r="CA55"/>
  <c r="BZ55"/>
  <c r="BY55"/>
  <c r="BX55"/>
  <c r="BW55"/>
  <c r="BV55"/>
  <c r="BJ55"/>
  <c r="BI55"/>
  <c r="BH55"/>
  <c r="BG55"/>
  <c r="BF55"/>
  <c r="BE55"/>
  <c r="BD55"/>
  <c r="BC55"/>
  <c r="BB55"/>
  <c r="BA55"/>
  <c r="AY55"/>
  <c r="AX55"/>
  <c r="AW55"/>
  <c r="AV55"/>
  <c r="AU55"/>
  <c r="AT55"/>
  <c r="AS55"/>
  <c r="AR55"/>
  <c r="AQ55"/>
  <c r="AP55"/>
  <c r="AN55"/>
  <c r="AM55"/>
  <c r="AL55"/>
  <c r="AK55"/>
  <c r="AJ55"/>
  <c r="AI55"/>
  <c r="AH55"/>
  <c r="AG55"/>
  <c r="AF55"/>
  <c r="AE55"/>
  <c r="CG54"/>
  <c r="CE54"/>
  <c r="CD54"/>
  <c r="CC54"/>
  <c r="CB54"/>
  <c r="CA54"/>
  <c r="BZ54"/>
  <c r="BY54"/>
  <c r="BX54"/>
  <c r="BW54"/>
  <c r="BV54"/>
  <c r="CF54" s="1"/>
  <c r="BJ54"/>
  <c r="BI54"/>
  <c r="BH54"/>
  <c r="BG54"/>
  <c r="BF54"/>
  <c r="BE54"/>
  <c r="BD54"/>
  <c r="BC54"/>
  <c r="BB54"/>
  <c r="BA54"/>
  <c r="AY54"/>
  <c r="AX54"/>
  <c r="AW54"/>
  <c r="AV54"/>
  <c r="AU54"/>
  <c r="AT54"/>
  <c r="AS54"/>
  <c r="AR54"/>
  <c r="AQ54"/>
  <c r="AP54"/>
  <c r="AN54"/>
  <c r="AM54"/>
  <c r="AL54"/>
  <c r="AK54"/>
  <c r="AJ54"/>
  <c r="AI54"/>
  <c r="AH54"/>
  <c r="AG54"/>
  <c r="AF54"/>
  <c r="AE54"/>
  <c r="CG53"/>
  <c r="CE53"/>
  <c r="CD53"/>
  <c r="CC53"/>
  <c r="CB53"/>
  <c r="CA53"/>
  <c r="BZ53"/>
  <c r="BY53"/>
  <c r="BX53"/>
  <c r="BW53"/>
  <c r="BV53"/>
  <c r="BJ53"/>
  <c r="BI53"/>
  <c r="BH53"/>
  <c r="BG53"/>
  <c r="BF53"/>
  <c r="BE53"/>
  <c r="BD53"/>
  <c r="BC53"/>
  <c r="BB53"/>
  <c r="BA53"/>
  <c r="AY53"/>
  <c r="AX53"/>
  <c r="AW53"/>
  <c r="AV53"/>
  <c r="AU53"/>
  <c r="AT53"/>
  <c r="AS53"/>
  <c r="AR53"/>
  <c r="AQ53"/>
  <c r="AP53"/>
  <c r="AN53"/>
  <c r="AM53"/>
  <c r="AL53"/>
  <c r="AK53"/>
  <c r="AJ53"/>
  <c r="AI53"/>
  <c r="AH53"/>
  <c r="AG53"/>
  <c r="AF53"/>
  <c r="AE53"/>
  <c r="CG52"/>
  <c r="CE52"/>
  <c r="CD52"/>
  <c r="CC52"/>
  <c r="CB52"/>
  <c r="CA52"/>
  <c r="BZ52"/>
  <c r="BY52"/>
  <c r="BX52"/>
  <c r="BW52"/>
  <c r="BV52"/>
  <c r="BJ52"/>
  <c r="BI52"/>
  <c r="BH52"/>
  <c r="BG52"/>
  <c r="BF52"/>
  <c r="BE52"/>
  <c r="BD52"/>
  <c r="BC52"/>
  <c r="BB52"/>
  <c r="BA52"/>
  <c r="AY52"/>
  <c r="AX52"/>
  <c r="AW52"/>
  <c r="AV52"/>
  <c r="AU52"/>
  <c r="AT52"/>
  <c r="AS52"/>
  <c r="AR52"/>
  <c r="AQ52"/>
  <c r="AP52"/>
  <c r="AN52"/>
  <c r="AM52"/>
  <c r="AL52"/>
  <c r="AK52"/>
  <c r="AJ52"/>
  <c r="AI52"/>
  <c r="AH52"/>
  <c r="AG52"/>
  <c r="AF52"/>
  <c r="AE52"/>
  <c r="CG51"/>
  <c r="CE51"/>
  <c r="CD51"/>
  <c r="CC51"/>
  <c r="CB51"/>
  <c r="CA51"/>
  <c r="BZ51"/>
  <c r="BY51"/>
  <c r="BX51"/>
  <c r="BW51"/>
  <c r="BV51"/>
  <c r="BJ51"/>
  <c r="BI51"/>
  <c r="BH51"/>
  <c r="BG51"/>
  <c r="BF51"/>
  <c r="BE51"/>
  <c r="BD51"/>
  <c r="BC51"/>
  <c r="BB51"/>
  <c r="BA51"/>
  <c r="AY51"/>
  <c r="AX51"/>
  <c r="AW51"/>
  <c r="AV51"/>
  <c r="AU51"/>
  <c r="AT51"/>
  <c r="AS51"/>
  <c r="AR51"/>
  <c r="AQ51"/>
  <c r="AP51"/>
  <c r="AN51"/>
  <c r="AM51"/>
  <c r="AL51"/>
  <c r="AK51"/>
  <c r="AJ51"/>
  <c r="AI51"/>
  <c r="AH51"/>
  <c r="AG51"/>
  <c r="AF51"/>
  <c r="AE51"/>
  <c r="CG50"/>
  <c r="CE50"/>
  <c r="CD50"/>
  <c r="CC50"/>
  <c r="CB50"/>
  <c r="CA50"/>
  <c r="BZ50"/>
  <c r="BY50"/>
  <c r="BX50"/>
  <c r="BW50"/>
  <c r="BV50"/>
  <c r="CF50" s="1"/>
  <c r="BJ50"/>
  <c r="BI50"/>
  <c r="BH50"/>
  <c r="BG50"/>
  <c r="BF50"/>
  <c r="BE50"/>
  <c r="BD50"/>
  <c r="BC50"/>
  <c r="BB50"/>
  <c r="BA50"/>
  <c r="AY50"/>
  <c r="AX50"/>
  <c r="AW50"/>
  <c r="AV50"/>
  <c r="AU50"/>
  <c r="AT50"/>
  <c r="AS50"/>
  <c r="AR50"/>
  <c r="AQ50"/>
  <c r="AP50"/>
  <c r="AN50"/>
  <c r="AM50"/>
  <c r="AL50"/>
  <c r="AK50"/>
  <c r="AJ50"/>
  <c r="AI50"/>
  <c r="AH50"/>
  <c r="AG50"/>
  <c r="AF50"/>
  <c r="AE50"/>
  <c r="CG49"/>
  <c r="CE49"/>
  <c r="CD49"/>
  <c r="CC49"/>
  <c r="CB49"/>
  <c r="CA49"/>
  <c r="BZ49"/>
  <c r="BY49"/>
  <c r="BX49"/>
  <c r="BW49"/>
  <c r="BV49"/>
  <c r="BJ49"/>
  <c r="BI49"/>
  <c r="BH49"/>
  <c r="BG49"/>
  <c r="BF49"/>
  <c r="BE49"/>
  <c r="BD49"/>
  <c r="BC49"/>
  <c r="BB49"/>
  <c r="BA49"/>
  <c r="AY49"/>
  <c r="AX49"/>
  <c r="AW49"/>
  <c r="AV49"/>
  <c r="AU49"/>
  <c r="AT49"/>
  <c r="AS49"/>
  <c r="AR49"/>
  <c r="AQ49"/>
  <c r="AP49"/>
  <c r="AN49"/>
  <c r="AM49"/>
  <c r="AL49"/>
  <c r="AK49"/>
  <c r="AJ49"/>
  <c r="AI49"/>
  <c r="AH49"/>
  <c r="AG49"/>
  <c r="AF49"/>
  <c r="AE49"/>
  <c r="CG48"/>
  <c r="CE48"/>
  <c r="CD48"/>
  <c r="CC48"/>
  <c r="CB48"/>
  <c r="CA48"/>
  <c r="BZ48"/>
  <c r="BY48"/>
  <c r="BX48"/>
  <c r="BW48"/>
  <c r="BV48"/>
  <c r="BJ48"/>
  <c r="BI48"/>
  <c r="BH48"/>
  <c r="BG48"/>
  <c r="BF48"/>
  <c r="BE48"/>
  <c r="BD48"/>
  <c r="BC48"/>
  <c r="BB48"/>
  <c r="BA48"/>
  <c r="AY48"/>
  <c r="AX48"/>
  <c r="AW48"/>
  <c r="AV48"/>
  <c r="AU48"/>
  <c r="AT48"/>
  <c r="AS48"/>
  <c r="AR48"/>
  <c r="AQ48"/>
  <c r="AP48"/>
  <c r="AN48"/>
  <c r="AM48"/>
  <c r="AL48"/>
  <c r="AK48"/>
  <c r="AJ48"/>
  <c r="AI48"/>
  <c r="AH48"/>
  <c r="AG48"/>
  <c r="AF48"/>
  <c r="AE48"/>
  <c r="CG47"/>
  <c r="CE47"/>
  <c r="CD47"/>
  <c r="CC47"/>
  <c r="CB47"/>
  <c r="CA47"/>
  <c r="BZ47"/>
  <c r="BY47"/>
  <c r="BX47"/>
  <c r="BW47"/>
  <c r="BV47"/>
  <c r="BJ47"/>
  <c r="BI47"/>
  <c r="BH47"/>
  <c r="BG47"/>
  <c r="BF47"/>
  <c r="BE47"/>
  <c r="BD47"/>
  <c r="BC47"/>
  <c r="BB47"/>
  <c r="BA47"/>
  <c r="AY47"/>
  <c r="AX47"/>
  <c r="AW47"/>
  <c r="AV47"/>
  <c r="AU47"/>
  <c r="AT47"/>
  <c r="AS47"/>
  <c r="AR47"/>
  <c r="AQ47"/>
  <c r="AP47"/>
  <c r="AN47"/>
  <c r="AM47"/>
  <c r="AL47"/>
  <c r="AK47"/>
  <c r="AJ47"/>
  <c r="AI47"/>
  <c r="AH47"/>
  <c r="AG47"/>
  <c r="AF47"/>
  <c r="AE47"/>
  <c r="CG46"/>
  <c r="CE46"/>
  <c r="CD46"/>
  <c r="CC46"/>
  <c r="CB46"/>
  <c r="CA46"/>
  <c r="BZ46"/>
  <c r="BY46"/>
  <c r="BX46"/>
  <c r="BW46"/>
  <c r="BV46"/>
  <c r="CF46" s="1"/>
  <c r="BJ46"/>
  <c r="BI46"/>
  <c r="BH46"/>
  <c r="BG46"/>
  <c r="BF46"/>
  <c r="BE46"/>
  <c r="BD46"/>
  <c r="BC46"/>
  <c r="BB46"/>
  <c r="BA46"/>
  <c r="AY46"/>
  <c r="AX46"/>
  <c r="AW46"/>
  <c r="AV46"/>
  <c r="AU46"/>
  <c r="AT46"/>
  <c r="AS46"/>
  <c r="AR46"/>
  <c r="AQ46"/>
  <c r="AP46"/>
  <c r="AN46"/>
  <c r="AM46"/>
  <c r="AL46"/>
  <c r="AK46"/>
  <c r="AJ46"/>
  <c r="AI46"/>
  <c r="AH46"/>
  <c r="AG46"/>
  <c r="AF46"/>
  <c r="AE46"/>
  <c r="CG45"/>
  <c r="CE45"/>
  <c r="CD45"/>
  <c r="CC45"/>
  <c r="CB45"/>
  <c r="CA45"/>
  <c r="BZ45"/>
  <c r="BY45"/>
  <c r="BX45"/>
  <c r="BW45"/>
  <c r="BV45"/>
  <c r="BJ45"/>
  <c r="BI45"/>
  <c r="BH45"/>
  <c r="BG45"/>
  <c r="BF45"/>
  <c r="BE45"/>
  <c r="BD45"/>
  <c r="BC45"/>
  <c r="BB45"/>
  <c r="BA45"/>
  <c r="AY45"/>
  <c r="AX45"/>
  <c r="AW45"/>
  <c r="AV45"/>
  <c r="AU45"/>
  <c r="AT45"/>
  <c r="AS45"/>
  <c r="AR45"/>
  <c r="AQ45"/>
  <c r="AP45"/>
  <c r="AN45"/>
  <c r="AM45"/>
  <c r="AL45"/>
  <c r="AK45"/>
  <c r="AJ45"/>
  <c r="AI45"/>
  <c r="AH45"/>
  <c r="AG45"/>
  <c r="AF45"/>
  <c r="AE45"/>
  <c r="CG44"/>
  <c r="CE44"/>
  <c r="CD44"/>
  <c r="CC44"/>
  <c r="CB44"/>
  <c r="CA44"/>
  <c r="BZ44"/>
  <c r="BY44"/>
  <c r="BX44"/>
  <c r="BW44"/>
  <c r="BV44"/>
  <c r="BJ44"/>
  <c r="BI44"/>
  <c r="BH44"/>
  <c r="BG44"/>
  <c r="BF44"/>
  <c r="BE44"/>
  <c r="BD44"/>
  <c r="BC44"/>
  <c r="BB44"/>
  <c r="BA44"/>
  <c r="AY44"/>
  <c r="AX44"/>
  <c r="AW44"/>
  <c r="AV44"/>
  <c r="AU44"/>
  <c r="AT44"/>
  <c r="AS44"/>
  <c r="AR44"/>
  <c r="AQ44"/>
  <c r="AP44"/>
  <c r="AN44"/>
  <c r="AM44"/>
  <c r="AL44"/>
  <c r="AK44"/>
  <c r="AJ44"/>
  <c r="AI44"/>
  <c r="AH44"/>
  <c r="AG44"/>
  <c r="AF44"/>
  <c r="AE44"/>
  <c r="CG43"/>
  <c r="CE43"/>
  <c r="CD43"/>
  <c r="CC43"/>
  <c r="CB43"/>
  <c r="CA43"/>
  <c r="BZ43"/>
  <c r="BY43"/>
  <c r="BX43"/>
  <c r="BW43"/>
  <c r="BV43"/>
  <c r="BJ43"/>
  <c r="BI43"/>
  <c r="BH43"/>
  <c r="BG43"/>
  <c r="BF43"/>
  <c r="BE43"/>
  <c r="BD43"/>
  <c r="BC43"/>
  <c r="BB43"/>
  <c r="BA43"/>
  <c r="AY43"/>
  <c r="AX43"/>
  <c r="AW43"/>
  <c r="AV43"/>
  <c r="AU43"/>
  <c r="AT43"/>
  <c r="AS43"/>
  <c r="AR43"/>
  <c r="AQ43"/>
  <c r="AP43"/>
  <c r="AN43"/>
  <c r="AM43"/>
  <c r="AL43"/>
  <c r="AK43"/>
  <c r="AJ43"/>
  <c r="AI43"/>
  <c r="AH43"/>
  <c r="AG43"/>
  <c r="AF43"/>
  <c r="AE43"/>
  <c r="CG42"/>
  <c r="CE42"/>
  <c r="CD42"/>
  <c r="CC42"/>
  <c r="CB42"/>
  <c r="CA42"/>
  <c r="BZ42"/>
  <c r="BY42"/>
  <c r="BX42"/>
  <c r="BW42"/>
  <c r="BV42"/>
  <c r="CF42" s="1"/>
  <c r="BJ42"/>
  <c r="BI42"/>
  <c r="BH42"/>
  <c r="BG42"/>
  <c r="BF42"/>
  <c r="BE42"/>
  <c r="BD42"/>
  <c r="BC42"/>
  <c r="BB42"/>
  <c r="BA42"/>
  <c r="AY42"/>
  <c r="AX42"/>
  <c r="AW42"/>
  <c r="AV42"/>
  <c r="AU42"/>
  <c r="AT42"/>
  <c r="AS42"/>
  <c r="AR42"/>
  <c r="AQ42"/>
  <c r="AP42"/>
  <c r="AN42"/>
  <c r="AM42"/>
  <c r="AL42"/>
  <c r="AK42"/>
  <c r="AJ42"/>
  <c r="AI42"/>
  <c r="AH42"/>
  <c r="AG42"/>
  <c r="AF42"/>
  <c r="AE42"/>
  <c r="CG41"/>
  <c r="CE41"/>
  <c r="CD41"/>
  <c r="CC41"/>
  <c r="CB41"/>
  <c r="CA41"/>
  <c r="BZ41"/>
  <c r="BY41"/>
  <c r="BX41"/>
  <c r="BW41"/>
  <c r="BV41"/>
  <c r="BJ41"/>
  <c r="BI41"/>
  <c r="BH41"/>
  <c r="BG41"/>
  <c r="BF41"/>
  <c r="BE41"/>
  <c r="BD41"/>
  <c r="BC41"/>
  <c r="BB41"/>
  <c r="BA41"/>
  <c r="AY41"/>
  <c r="AX41"/>
  <c r="AW41"/>
  <c r="AV41"/>
  <c r="AU41"/>
  <c r="AT41"/>
  <c r="AS41"/>
  <c r="AR41"/>
  <c r="AQ41"/>
  <c r="AP41"/>
  <c r="AN41"/>
  <c r="AM41"/>
  <c r="AL41"/>
  <c r="AK41"/>
  <c r="AJ41"/>
  <c r="AI41"/>
  <c r="AH41"/>
  <c r="AG41"/>
  <c r="AF41"/>
  <c r="AE41"/>
  <c r="CG40"/>
  <c r="CE40"/>
  <c r="CD40"/>
  <c r="CC40"/>
  <c r="CB40"/>
  <c r="CA40"/>
  <c r="BZ40"/>
  <c r="BY40"/>
  <c r="BX40"/>
  <c r="BW40"/>
  <c r="BV40"/>
  <c r="BJ40"/>
  <c r="BI40"/>
  <c r="BH40"/>
  <c r="BG40"/>
  <c r="BF40"/>
  <c r="BE40"/>
  <c r="BD40"/>
  <c r="BC40"/>
  <c r="BB40"/>
  <c r="BA40"/>
  <c r="AY40"/>
  <c r="AX40"/>
  <c r="AW40"/>
  <c r="AV40"/>
  <c r="AU40"/>
  <c r="AT40"/>
  <c r="AS40"/>
  <c r="AR40"/>
  <c r="AQ40"/>
  <c r="AP40"/>
  <c r="AN40"/>
  <c r="AM40"/>
  <c r="AL40"/>
  <c r="AK40"/>
  <c r="AJ40"/>
  <c r="AI40"/>
  <c r="AH40"/>
  <c r="AG40"/>
  <c r="AF40"/>
  <c r="AE40"/>
  <c r="CG39"/>
  <c r="CE39"/>
  <c r="CD39"/>
  <c r="CC39"/>
  <c r="CB39"/>
  <c r="CA39"/>
  <c r="BZ39"/>
  <c r="BY39"/>
  <c r="BX39"/>
  <c r="BW39"/>
  <c r="BV39"/>
  <c r="BJ39"/>
  <c r="BI39"/>
  <c r="BH39"/>
  <c r="BG39"/>
  <c r="BF39"/>
  <c r="BE39"/>
  <c r="BD39"/>
  <c r="BC39"/>
  <c r="BB39"/>
  <c r="BA39"/>
  <c r="AY39"/>
  <c r="AX39"/>
  <c r="AW39"/>
  <c r="AV39"/>
  <c r="AU39"/>
  <c r="AT39"/>
  <c r="AS39"/>
  <c r="AR39"/>
  <c r="AQ39"/>
  <c r="AP39"/>
  <c r="AN39"/>
  <c r="AM39"/>
  <c r="AL39"/>
  <c r="AK39"/>
  <c r="AJ39"/>
  <c r="AI39"/>
  <c r="AH39"/>
  <c r="AG39"/>
  <c r="AF39"/>
  <c r="AE39"/>
  <c r="CG38"/>
  <c r="CE38"/>
  <c r="CD38"/>
  <c r="CC38"/>
  <c r="CB38"/>
  <c r="CA38"/>
  <c r="BZ38"/>
  <c r="BY38"/>
  <c r="BX38"/>
  <c r="BW38"/>
  <c r="BV38"/>
  <c r="CF38" s="1"/>
  <c r="BJ38"/>
  <c r="BI38"/>
  <c r="BH38"/>
  <c r="BG38"/>
  <c r="BF38"/>
  <c r="BE38"/>
  <c r="BD38"/>
  <c r="BC38"/>
  <c r="BB38"/>
  <c r="BA38"/>
  <c r="AY38"/>
  <c r="AX38"/>
  <c r="AW38"/>
  <c r="AV38"/>
  <c r="AU38"/>
  <c r="AT38"/>
  <c r="AS38"/>
  <c r="AR38"/>
  <c r="AQ38"/>
  <c r="AP38"/>
  <c r="AN38"/>
  <c r="AM38"/>
  <c r="AL38"/>
  <c r="AK38"/>
  <c r="AJ38"/>
  <c r="AI38"/>
  <c r="AH38"/>
  <c r="AG38"/>
  <c r="AF38"/>
  <c r="AE38"/>
  <c r="CG37"/>
  <c r="CE37"/>
  <c r="CD37"/>
  <c r="CC37"/>
  <c r="CB37"/>
  <c r="CA37"/>
  <c r="BZ37"/>
  <c r="BY37"/>
  <c r="BX37"/>
  <c r="BW37"/>
  <c r="BV37"/>
  <c r="BJ37"/>
  <c r="BI37"/>
  <c r="BH37"/>
  <c r="BG37"/>
  <c r="BF37"/>
  <c r="BE37"/>
  <c r="BD37"/>
  <c r="BC37"/>
  <c r="BB37"/>
  <c r="BA37"/>
  <c r="AY37"/>
  <c r="AX37"/>
  <c r="AW37"/>
  <c r="AV37"/>
  <c r="AU37"/>
  <c r="AT37"/>
  <c r="AS37"/>
  <c r="AR37"/>
  <c r="AQ37"/>
  <c r="AP37"/>
  <c r="AN37"/>
  <c r="AM37"/>
  <c r="AL37"/>
  <c r="AK37"/>
  <c r="AJ37"/>
  <c r="AI37"/>
  <c r="AH37"/>
  <c r="AG37"/>
  <c r="AF37"/>
  <c r="AE37"/>
  <c r="CG36"/>
  <c r="CE36"/>
  <c r="CD36"/>
  <c r="CC36"/>
  <c r="CB36"/>
  <c r="CA36"/>
  <c r="BZ36"/>
  <c r="BY36"/>
  <c r="BX36"/>
  <c r="BW36"/>
  <c r="BV36"/>
  <c r="BJ36"/>
  <c r="BI36"/>
  <c r="BH36"/>
  <c r="BG36"/>
  <c r="BF36"/>
  <c r="BE36"/>
  <c r="BD36"/>
  <c r="BC36"/>
  <c r="BB36"/>
  <c r="BA36"/>
  <c r="AY36"/>
  <c r="AX36"/>
  <c r="AW36"/>
  <c r="AV36"/>
  <c r="AU36"/>
  <c r="AT36"/>
  <c r="AS36"/>
  <c r="AR36"/>
  <c r="AQ36"/>
  <c r="AP36"/>
  <c r="AN36"/>
  <c r="AM36"/>
  <c r="AL36"/>
  <c r="AK36"/>
  <c r="AJ36"/>
  <c r="AI36"/>
  <c r="AH36"/>
  <c r="AG36"/>
  <c r="AF36"/>
  <c r="AE36"/>
  <c r="CG35"/>
  <c r="CE35"/>
  <c r="CD35"/>
  <c r="CC35"/>
  <c r="CB35"/>
  <c r="CA35"/>
  <c r="BZ35"/>
  <c r="BY35"/>
  <c r="BX35"/>
  <c r="BW35"/>
  <c r="BV35"/>
  <c r="BJ35"/>
  <c r="BI35"/>
  <c r="BH35"/>
  <c r="BG35"/>
  <c r="BF35"/>
  <c r="BE35"/>
  <c r="BD35"/>
  <c r="BC35"/>
  <c r="BB35"/>
  <c r="BA35"/>
  <c r="AY35"/>
  <c r="AX35"/>
  <c r="AW35"/>
  <c r="AV35"/>
  <c r="AU35"/>
  <c r="AT35"/>
  <c r="AS35"/>
  <c r="AR35"/>
  <c r="AQ35"/>
  <c r="AP35"/>
  <c r="AN35"/>
  <c r="AM35"/>
  <c r="AL35"/>
  <c r="AK35"/>
  <c r="AJ35"/>
  <c r="AI35"/>
  <c r="AH35"/>
  <c r="AG35"/>
  <c r="AF35"/>
  <c r="AE35"/>
  <c r="CG34"/>
  <c r="CE34"/>
  <c r="CD34"/>
  <c r="CC34"/>
  <c r="CB34"/>
  <c r="CA34"/>
  <c r="BZ34"/>
  <c r="BY34"/>
  <c r="BX34"/>
  <c r="BW34"/>
  <c r="BV34"/>
  <c r="CF34" s="1"/>
  <c r="BJ34"/>
  <c r="BI34"/>
  <c r="BH34"/>
  <c r="BG34"/>
  <c r="BF34"/>
  <c r="BE34"/>
  <c r="BD34"/>
  <c r="BC34"/>
  <c r="BB34"/>
  <c r="BA34"/>
  <c r="AY34"/>
  <c r="AX34"/>
  <c r="AW34"/>
  <c r="AV34"/>
  <c r="AU34"/>
  <c r="AT34"/>
  <c r="AS34"/>
  <c r="AR34"/>
  <c r="AQ34"/>
  <c r="AP34"/>
  <c r="AN34"/>
  <c r="AM34"/>
  <c r="AL34"/>
  <c r="AK34"/>
  <c r="AJ34"/>
  <c r="AI34"/>
  <c r="AH34"/>
  <c r="AG34"/>
  <c r="AF34"/>
  <c r="AE34"/>
  <c r="CG33"/>
  <c r="CE33"/>
  <c r="CD33"/>
  <c r="CC33"/>
  <c r="CB33"/>
  <c r="CA33"/>
  <c r="BZ33"/>
  <c r="BY33"/>
  <c r="BX33"/>
  <c r="BW33"/>
  <c r="BV33"/>
  <c r="BJ33"/>
  <c r="BI33"/>
  <c r="BH33"/>
  <c r="BG33"/>
  <c r="BF33"/>
  <c r="BE33"/>
  <c r="BD33"/>
  <c r="BC33"/>
  <c r="BB33"/>
  <c r="BA33"/>
  <c r="AY33"/>
  <c r="AX33"/>
  <c r="AW33"/>
  <c r="AV33"/>
  <c r="AU33"/>
  <c r="AT33"/>
  <c r="AS33"/>
  <c r="AR33"/>
  <c r="AQ33"/>
  <c r="AP33"/>
  <c r="AN33"/>
  <c r="AM33"/>
  <c r="AL33"/>
  <c r="AK33"/>
  <c r="AJ33"/>
  <c r="AI33"/>
  <c r="AH33"/>
  <c r="AG33"/>
  <c r="AF33"/>
  <c r="AE33"/>
  <c r="CG32"/>
  <c r="CE32"/>
  <c r="CD32"/>
  <c r="CC32"/>
  <c r="CB32"/>
  <c r="CA32"/>
  <c r="BZ32"/>
  <c r="BY32"/>
  <c r="BX32"/>
  <c r="BW32"/>
  <c r="BV32"/>
  <c r="BJ32"/>
  <c r="BI32"/>
  <c r="BH32"/>
  <c r="BG32"/>
  <c r="BF32"/>
  <c r="BE32"/>
  <c r="BD32"/>
  <c r="BC32"/>
  <c r="BB32"/>
  <c r="BA32"/>
  <c r="AY32"/>
  <c r="AX32"/>
  <c r="AW32"/>
  <c r="AV32"/>
  <c r="AU32"/>
  <c r="AT32"/>
  <c r="AS32"/>
  <c r="AR32"/>
  <c r="AQ32"/>
  <c r="AP32"/>
  <c r="AN32"/>
  <c r="AM32"/>
  <c r="AL32"/>
  <c r="AK32"/>
  <c r="AJ32"/>
  <c r="AI32"/>
  <c r="AH32"/>
  <c r="AG32"/>
  <c r="AF32"/>
  <c r="AE32"/>
  <c r="CG31"/>
  <c r="CE31"/>
  <c r="CD31"/>
  <c r="CC31"/>
  <c r="CB31"/>
  <c r="CA31"/>
  <c r="BZ31"/>
  <c r="BY31"/>
  <c r="BX31"/>
  <c r="BW31"/>
  <c r="BV31"/>
  <c r="BJ31"/>
  <c r="BI31"/>
  <c r="BH31"/>
  <c r="BG31"/>
  <c r="BF31"/>
  <c r="BE31"/>
  <c r="BD31"/>
  <c r="BC31"/>
  <c r="BB31"/>
  <c r="BA31"/>
  <c r="AY31"/>
  <c r="AX31"/>
  <c r="AW31"/>
  <c r="AV31"/>
  <c r="AU31"/>
  <c r="AT31"/>
  <c r="AS31"/>
  <c r="AR31"/>
  <c r="AQ31"/>
  <c r="AP31"/>
  <c r="AN31"/>
  <c r="AM31"/>
  <c r="AL31"/>
  <c r="AK31"/>
  <c r="AJ31"/>
  <c r="AI31"/>
  <c r="AH31"/>
  <c r="AG31"/>
  <c r="AF31"/>
  <c r="AE31"/>
  <c r="CG30"/>
  <c r="CE30"/>
  <c r="CD30"/>
  <c r="CC30"/>
  <c r="CB30"/>
  <c r="CA30"/>
  <c r="BZ30"/>
  <c r="BY30"/>
  <c r="BX30"/>
  <c r="BW30"/>
  <c r="BV30"/>
  <c r="CF30" s="1"/>
  <c r="BJ30"/>
  <c r="BI30"/>
  <c r="BH30"/>
  <c r="BG30"/>
  <c r="BF30"/>
  <c r="BE30"/>
  <c r="BD30"/>
  <c r="BC30"/>
  <c r="BB30"/>
  <c r="BA30"/>
  <c r="AY30"/>
  <c r="AX30"/>
  <c r="AW30"/>
  <c r="AV30"/>
  <c r="AU30"/>
  <c r="AT30"/>
  <c r="AS30"/>
  <c r="AR30"/>
  <c r="AQ30"/>
  <c r="AP30"/>
  <c r="AN30"/>
  <c r="AM30"/>
  <c r="AL30"/>
  <c r="AK30"/>
  <c r="AJ30"/>
  <c r="AI30"/>
  <c r="AH30"/>
  <c r="AG30"/>
  <c r="AF30"/>
  <c r="AE30"/>
  <c r="CG29"/>
  <c r="CE29"/>
  <c r="CD29"/>
  <c r="CC29"/>
  <c r="CB29"/>
  <c r="CA29"/>
  <c r="BZ29"/>
  <c r="BY29"/>
  <c r="BX29"/>
  <c r="BW29"/>
  <c r="BV29"/>
  <c r="BJ29"/>
  <c r="BI29"/>
  <c r="BH29"/>
  <c r="BG29"/>
  <c r="BF29"/>
  <c r="BE29"/>
  <c r="BD29"/>
  <c r="BC29"/>
  <c r="BB29"/>
  <c r="BA29"/>
  <c r="AY29"/>
  <c r="AX29"/>
  <c r="AW29"/>
  <c r="AV29"/>
  <c r="AU29"/>
  <c r="AT29"/>
  <c r="AS29"/>
  <c r="AR29"/>
  <c r="AQ29"/>
  <c r="AP29"/>
  <c r="AN29"/>
  <c r="AM29"/>
  <c r="AL29"/>
  <c r="AK29"/>
  <c r="AJ29"/>
  <c r="AI29"/>
  <c r="AH29"/>
  <c r="AG29"/>
  <c r="AF29"/>
  <c r="AE29"/>
  <c r="CG28"/>
  <c r="CE28"/>
  <c r="CD28"/>
  <c r="CC28"/>
  <c r="CB28"/>
  <c r="CA28"/>
  <c r="BZ28"/>
  <c r="BY28"/>
  <c r="BX28"/>
  <c r="BW28"/>
  <c r="BV28"/>
  <c r="BJ28"/>
  <c r="BI28"/>
  <c r="BH28"/>
  <c r="BG28"/>
  <c r="BF28"/>
  <c r="BE28"/>
  <c r="BD28"/>
  <c r="BC28"/>
  <c r="BB28"/>
  <c r="BA28"/>
  <c r="AY28"/>
  <c r="AX28"/>
  <c r="AW28"/>
  <c r="AV28"/>
  <c r="AU28"/>
  <c r="AT28"/>
  <c r="AS28"/>
  <c r="AR28"/>
  <c r="AQ28"/>
  <c r="AP28"/>
  <c r="AN28"/>
  <c r="AM28"/>
  <c r="AL28"/>
  <c r="AK28"/>
  <c r="AJ28"/>
  <c r="AI28"/>
  <c r="AH28"/>
  <c r="AG28"/>
  <c r="AF28"/>
  <c r="AE28"/>
  <c r="CG27"/>
  <c r="CE27"/>
  <c r="CD27"/>
  <c r="CC27"/>
  <c r="CB27"/>
  <c r="CA27"/>
  <c r="BZ27"/>
  <c r="BY27"/>
  <c r="BX27"/>
  <c r="BW27"/>
  <c r="BV27"/>
  <c r="BJ27"/>
  <c r="BI27"/>
  <c r="BH27"/>
  <c r="BG27"/>
  <c r="BF27"/>
  <c r="BE27"/>
  <c r="BD27"/>
  <c r="BC27"/>
  <c r="BB27"/>
  <c r="BA27"/>
  <c r="AY27"/>
  <c r="AX27"/>
  <c r="AW27"/>
  <c r="AV27"/>
  <c r="AU27"/>
  <c r="AT27"/>
  <c r="AS27"/>
  <c r="AR27"/>
  <c r="AQ27"/>
  <c r="AP27"/>
  <c r="AN27"/>
  <c r="AM27"/>
  <c r="AL27"/>
  <c r="AK27"/>
  <c r="AJ27"/>
  <c r="AI27"/>
  <c r="AH27"/>
  <c r="AG27"/>
  <c r="AF27"/>
  <c r="AE27"/>
  <c r="CG26"/>
  <c r="CE26"/>
  <c r="CD26"/>
  <c r="CC26"/>
  <c r="CB26"/>
  <c r="CA26"/>
  <c r="BZ26"/>
  <c r="BY26"/>
  <c r="BX26"/>
  <c r="BW26"/>
  <c r="BV26"/>
  <c r="CF26" s="1"/>
  <c r="BJ26"/>
  <c r="BI26"/>
  <c r="BH26"/>
  <c r="BG26"/>
  <c r="BF26"/>
  <c r="BE26"/>
  <c r="BD26"/>
  <c r="BC26"/>
  <c r="BB26"/>
  <c r="BA26"/>
  <c r="AY26"/>
  <c r="AX26"/>
  <c r="AW26"/>
  <c r="AV26"/>
  <c r="AU26"/>
  <c r="AT26"/>
  <c r="AS26"/>
  <c r="AR26"/>
  <c r="AQ26"/>
  <c r="AP26"/>
  <c r="AN26"/>
  <c r="AM26"/>
  <c r="AL26"/>
  <c r="AK26"/>
  <c r="AJ26"/>
  <c r="AI26"/>
  <c r="AH26"/>
  <c r="AG26"/>
  <c r="AF26"/>
  <c r="AE26"/>
  <c r="CG25"/>
  <c r="CE25"/>
  <c r="CD25"/>
  <c r="CC25"/>
  <c r="CB25"/>
  <c r="CA25"/>
  <c r="BZ25"/>
  <c r="BY25"/>
  <c r="BX25"/>
  <c r="BW25"/>
  <c r="BV25"/>
  <c r="BJ25"/>
  <c r="BI25"/>
  <c r="BH25"/>
  <c r="BG25"/>
  <c r="BF25"/>
  <c r="BE25"/>
  <c r="BD25"/>
  <c r="BC25"/>
  <c r="BB25"/>
  <c r="BA25"/>
  <c r="AY25"/>
  <c r="AX25"/>
  <c r="AW25"/>
  <c r="AV25"/>
  <c r="AU25"/>
  <c r="AT25"/>
  <c r="AS25"/>
  <c r="AR25"/>
  <c r="AQ25"/>
  <c r="AP25"/>
  <c r="AN25"/>
  <c r="AM25"/>
  <c r="AL25"/>
  <c r="AK25"/>
  <c r="AJ25"/>
  <c r="AI25"/>
  <c r="AH25"/>
  <c r="AG25"/>
  <c r="AF25"/>
  <c r="AE25"/>
  <c r="CG24"/>
  <c r="CE24"/>
  <c r="CD24"/>
  <c r="CC24"/>
  <c r="CB24"/>
  <c r="CA24"/>
  <c r="BZ24"/>
  <c r="BY24"/>
  <c r="BX24"/>
  <c r="BW24"/>
  <c r="BV24"/>
  <c r="BJ24"/>
  <c r="BI24"/>
  <c r="BH24"/>
  <c r="BG24"/>
  <c r="BF24"/>
  <c r="BE24"/>
  <c r="BD24"/>
  <c r="BC24"/>
  <c r="BB24"/>
  <c r="BA24"/>
  <c r="AY24"/>
  <c r="AX24"/>
  <c r="AW24"/>
  <c r="AV24"/>
  <c r="AU24"/>
  <c r="AT24"/>
  <c r="AS24"/>
  <c r="AR24"/>
  <c r="AQ24"/>
  <c r="AP24"/>
  <c r="AN24"/>
  <c r="AM24"/>
  <c r="AL24"/>
  <c r="AK24"/>
  <c r="AJ24"/>
  <c r="AI24"/>
  <c r="AH24"/>
  <c r="AG24"/>
  <c r="AF24"/>
  <c r="AE24"/>
  <c r="CG23"/>
  <c r="CE23"/>
  <c r="CD23"/>
  <c r="CC23"/>
  <c r="CB23"/>
  <c r="CA23"/>
  <c r="BZ23"/>
  <c r="BY23"/>
  <c r="BX23"/>
  <c r="BW23"/>
  <c r="BV23"/>
  <c r="BJ23"/>
  <c r="BI23"/>
  <c r="BH23"/>
  <c r="BG23"/>
  <c r="BF23"/>
  <c r="BE23"/>
  <c r="BD23"/>
  <c r="BC23"/>
  <c r="BB23"/>
  <c r="BA23"/>
  <c r="AY23"/>
  <c r="AX23"/>
  <c r="AW23"/>
  <c r="AV23"/>
  <c r="AU23"/>
  <c r="AT23"/>
  <c r="AS23"/>
  <c r="AR23"/>
  <c r="AQ23"/>
  <c r="AP23"/>
  <c r="AN23"/>
  <c r="AM23"/>
  <c r="AL23"/>
  <c r="AK23"/>
  <c r="AJ23"/>
  <c r="AI23"/>
  <c r="AH23"/>
  <c r="AG23"/>
  <c r="AF23"/>
  <c r="AE23"/>
  <c r="CG22"/>
  <c r="CE22"/>
  <c r="CD22"/>
  <c r="CC22"/>
  <c r="CB22"/>
  <c r="CA22"/>
  <c r="BZ22"/>
  <c r="BY22"/>
  <c r="BX22"/>
  <c r="BW22"/>
  <c r="BV22"/>
  <c r="CF22" s="1"/>
  <c r="BJ22"/>
  <c r="BI22"/>
  <c r="BH22"/>
  <c r="BG22"/>
  <c r="BF22"/>
  <c r="BE22"/>
  <c r="BD22"/>
  <c r="BC22"/>
  <c r="BB22"/>
  <c r="BA22"/>
  <c r="AY22"/>
  <c r="AX22"/>
  <c r="AW22"/>
  <c r="AV22"/>
  <c r="AU22"/>
  <c r="AT22"/>
  <c r="AS22"/>
  <c r="AR22"/>
  <c r="AQ22"/>
  <c r="AP22"/>
  <c r="AN22"/>
  <c r="AM22"/>
  <c r="AL22"/>
  <c r="AK22"/>
  <c r="AJ22"/>
  <c r="AI22"/>
  <c r="AH22"/>
  <c r="AG22"/>
  <c r="AF22"/>
  <c r="AE22"/>
  <c r="CG21"/>
  <c r="CE21"/>
  <c r="CD21"/>
  <c r="CC21"/>
  <c r="CB21"/>
  <c r="CA21"/>
  <c r="BZ21"/>
  <c r="BY21"/>
  <c r="BX21"/>
  <c r="BW21"/>
  <c r="BV21"/>
  <c r="BJ21"/>
  <c r="BI21"/>
  <c r="BH21"/>
  <c r="BG21"/>
  <c r="BF21"/>
  <c r="BE21"/>
  <c r="BD21"/>
  <c r="BC21"/>
  <c r="BB21"/>
  <c r="BA21"/>
  <c r="AY21"/>
  <c r="AX21"/>
  <c r="AW21"/>
  <c r="AV21"/>
  <c r="AU21"/>
  <c r="AT21"/>
  <c r="AS21"/>
  <c r="AR21"/>
  <c r="AQ21"/>
  <c r="AP21"/>
  <c r="AN21"/>
  <c r="AM21"/>
  <c r="AL21"/>
  <c r="AK21"/>
  <c r="AJ21"/>
  <c r="AI21"/>
  <c r="AH21"/>
  <c r="AG21"/>
  <c r="AF21"/>
  <c r="AE21"/>
  <c r="CG20"/>
  <c r="CE20"/>
  <c r="CD20"/>
  <c r="CC20"/>
  <c r="CB20"/>
  <c r="CA20"/>
  <c r="BZ20"/>
  <c r="BY20"/>
  <c r="BX20"/>
  <c r="BW20"/>
  <c r="BV20"/>
  <c r="BJ20"/>
  <c r="BI20"/>
  <c r="BH20"/>
  <c r="BG20"/>
  <c r="BF20"/>
  <c r="BE20"/>
  <c r="BD20"/>
  <c r="BC20"/>
  <c r="BB20"/>
  <c r="BA20"/>
  <c r="AY20"/>
  <c r="AX20"/>
  <c r="AW20"/>
  <c r="AV20"/>
  <c r="AU20"/>
  <c r="AT20"/>
  <c r="AS20"/>
  <c r="AR20"/>
  <c r="AQ20"/>
  <c r="AP20"/>
  <c r="AN20"/>
  <c r="AM20"/>
  <c r="AL20"/>
  <c r="AK20"/>
  <c r="AJ20"/>
  <c r="AI20"/>
  <c r="AH20"/>
  <c r="AG20"/>
  <c r="AF20"/>
  <c r="AE20"/>
  <c r="CG19"/>
  <c r="CE19"/>
  <c r="CD19"/>
  <c r="CC19"/>
  <c r="CB19"/>
  <c r="CA19"/>
  <c r="BZ19"/>
  <c r="BY19"/>
  <c r="BX19"/>
  <c r="BW19"/>
  <c r="BV19"/>
  <c r="BJ19"/>
  <c r="BI19"/>
  <c r="BH19"/>
  <c r="BG19"/>
  <c r="BF19"/>
  <c r="BE19"/>
  <c r="BD19"/>
  <c r="BC19"/>
  <c r="BB19"/>
  <c r="BA19"/>
  <c r="AY19"/>
  <c r="AX19"/>
  <c r="AW19"/>
  <c r="AV19"/>
  <c r="AU19"/>
  <c r="AT19"/>
  <c r="AS19"/>
  <c r="AR19"/>
  <c r="AQ19"/>
  <c r="AP19"/>
  <c r="AN19"/>
  <c r="AM19"/>
  <c r="AL19"/>
  <c r="AK19"/>
  <c r="AJ19"/>
  <c r="AI19"/>
  <c r="AH19"/>
  <c r="AG19"/>
  <c r="AF19"/>
  <c r="AE19"/>
  <c r="CG18"/>
  <c r="CE18"/>
  <c r="CD18"/>
  <c r="CC18"/>
  <c r="CB18"/>
  <c r="CA18"/>
  <c r="BZ18"/>
  <c r="BY18"/>
  <c r="BX18"/>
  <c r="BW18"/>
  <c r="BV18"/>
  <c r="CF18" s="1"/>
  <c r="BJ18"/>
  <c r="BI18"/>
  <c r="BH18"/>
  <c r="BG18"/>
  <c r="BF18"/>
  <c r="BE18"/>
  <c r="BD18"/>
  <c r="BC18"/>
  <c r="BB18"/>
  <c r="BA18"/>
  <c r="AY18"/>
  <c r="AX18"/>
  <c r="AW18"/>
  <c r="AV18"/>
  <c r="AU18"/>
  <c r="AT18"/>
  <c r="AS18"/>
  <c r="AR18"/>
  <c r="AQ18"/>
  <c r="AP18"/>
  <c r="AN18"/>
  <c r="AM18"/>
  <c r="AL18"/>
  <c r="AK18"/>
  <c r="AJ18"/>
  <c r="AI18"/>
  <c r="AH18"/>
  <c r="AG18"/>
  <c r="AF18"/>
  <c r="AE18"/>
  <c r="CG17"/>
  <c r="CE17"/>
  <c r="CD17"/>
  <c r="CC17"/>
  <c r="CB17"/>
  <c r="CA17"/>
  <c r="BZ17"/>
  <c r="BY17"/>
  <c r="BX17"/>
  <c r="BW17"/>
  <c r="BV17"/>
  <c r="BJ17"/>
  <c r="BI17"/>
  <c r="BH17"/>
  <c r="BG17"/>
  <c r="BF17"/>
  <c r="BE17"/>
  <c r="BD17"/>
  <c r="BC17"/>
  <c r="BB17"/>
  <c r="BA17"/>
  <c r="AY17"/>
  <c r="AX17"/>
  <c r="AW17"/>
  <c r="AV17"/>
  <c r="AU17"/>
  <c r="AT17"/>
  <c r="AS17"/>
  <c r="AR17"/>
  <c r="AQ17"/>
  <c r="AP17"/>
  <c r="AN17"/>
  <c r="AM17"/>
  <c r="AL17"/>
  <c r="AK17"/>
  <c r="AJ17"/>
  <c r="AI17"/>
  <c r="AH17"/>
  <c r="AG17"/>
  <c r="AF17"/>
  <c r="AE17"/>
  <c r="CG16"/>
  <c r="CE16"/>
  <c r="CD16"/>
  <c r="CC16"/>
  <c r="CB16"/>
  <c r="CA16"/>
  <c r="BZ16"/>
  <c r="BY16"/>
  <c r="BX16"/>
  <c r="BW16"/>
  <c r="BV16"/>
  <c r="BJ16"/>
  <c r="BI16"/>
  <c r="BH16"/>
  <c r="BG16"/>
  <c r="BF16"/>
  <c r="BE16"/>
  <c r="BD16"/>
  <c r="BC16"/>
  <c r="BB16"/>
  <c r="BA16"/>
  <c r="AY16"/>
  <c r="AX16"/>
  <c r="AW16"/>
  <c r="AV16"/>
  <c r="AU16"/>
  <c r="AT16"/>
  <c r="AS16"/>
  <c r="AR16"/>
  <c r="AQ16"/>
  <c r="AP16"/>
  <c r="AN16"/>
  <c r="AM16"/>
  <c r="AL16"/>
  <c r="AK16"/>
  <c r="AJ16"/>
  <c r="AI16"/>
  <c r="AH16"/>
  <c r="AG16"/>
  <c r="AF16"/>
  <c r="AE16"/>
  <c r="CG15"/>
  <c r="CE15"/>
  <c r="CD15"/>
  <c r="CC15"/>
  <c r="CB15"/>
  <c r="CA15"/>
  <c r="BZ15"/>
  <c r="BY15"/>
  <c r="BX15"/>
  <c r="BW15"/>
  <c r="BV15"/>
  <c r="BJ15"/>
  <c r="BI15"/>
  <c r="BH15"/>
  <c r="BG15"/>
  <c r="BF15"/>
  <c r="BE15"/>
  <c r="BD15"/>
  <c r="BC15"/>
  <c r="BB15"/>
  <c r="BA15"/>
  <c r="AY15"/>
  <c r="AX15"/>
  <c r="AW15"/>
  <c r="AV15"/>
  <c r="AU15"/>
  <c r="AT15"/>
  <c r="AS15"/>
  <c r="AR15"/>
  <c r="AQ15"/>
  <c r="AP15"/>
  <c r="AN15"/>
  <c r="AM15"/>
  <c r="AL15"/>
  <c r="AK15"/>
  <c r="AJ15"/>
  <c r="AI15"/>
  <c r="AH15"/>
  <c r="AG15"/>
  <c r="AF15"/>
  <c r="AE15"/>
  <c r="AC29" i="4"/>
  <c r="AC31"/>
  <c r="AC30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AC11"/>
  <c r="AC10"/>
  <c r="AC9"/>
  <c r="AC8"/>
  <c r="AC7"/>
  <c r="AC6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AC5"/>
  <c r="AC72" i="3"/>
  <c r="AB72"/>
  <c r="CG71"/>
  <c r="CE71"/>
  <c r="CD71"/>
  <c r="CC71"/>
  <c r="CB71"/>
  <c r="CA71"/>
  <c r="BZ71"/>
  <c r="BY71"/>
  <c r="BX71"/>
  <c r="BW71"/>
  <c r="BV71"/>
  <c r="BJ71"/>
  <c r="BI71"/>
  <c r="BH71"/>
  <c r="BG71"/>
  <c r="BF71"/>
  <c r="BE71"/>
  <c r="BD71"/>
  <c r="BC71"/>
  <c r="BB71"/>
  <c r="BA71"/>
  <c r="AY71"/>
  <c r="AX71"/>
  <c r="AW71"/>
  <c r="AV71"/>
  <c r="AU71"/>
  <c r="AT71"/>
  <c r="AS71"/>
  <c r="AR71"/>
  <c r="AQ71"/>
  <c r="AP71"/>
  <c r="AN71"/>
  <c r="AM71"/>
  <c r="AL71"/>
  <c r="AK71"/>
  <c r="AJ71"/>
  <c r="AI71"/>
  <c r="AH71"/>
  <c r="AG71"/>
  <c r="AF71"/>
  <c r="AE71"/>
  <c r="CG70"/>
  <c r="CE70"/>
  <c r="CD70"/>
  <c r="CC70"/>
  <c r="CB70"/>
  <c r="CA70"/>
  <c r="BZ70"/>
  <c r="BY70"/>
  <c r="BX70"/>
  <c r="BW70"/>
  <c r="BV70"/>
  <c r="BJ70"/>
  <c r="BI70"/>
  <c r="BH70"/>
  <c r="BG70"/>
  <c r="BF70"/>
  <c r="BE70"/>
  <c r="BD70"/>
  <c r="BC70"/>
  <c r="BB70"/>
  <c r="BA70"/>
  <c r="AY70"/>
  <c r="AX70"/>
  <c r="AW70"/>
  <c r="AV70"/>
  <c r="AU70"/>
  <c r="AT70"/>
  <c r="AS70"/>
  <c r="AR70"/>
  <c r="AQ70"/>
  <c r="AP70"/>
  <c r="AN70"/>
  <c r="AM70"/>
  <c r="AL70"/>
  <c r="AK70"/>
  <c r="AJ70"/>
  <c r="AI70"/>
  <c r="AH70"/>
  <c r="AG70"/>
  <c r="AF70"/>
  <c r="AE70"/>
  <c r="D70"/>
  <c r="CG69"/>
  <c r="CE69"/>
  <c r="CD69"/>
  <c r="CC69"/>
  <c r="CB69"/>
  <c r="CA69"/>
  <c r="BZ69"/>
  <c r="BY69"/>
  <c r="BX69"/>
  <c r="BW69"/>
  <c r="BV69"/>
  <c r="BJ69"/>
  <c r="BI69"/>
  <c r="BH69"/>
  <c r="BG69"/>
  <c r="BF69"/>
  <c r="BE69"/>
  <c r="BD69"/>
  <c r="BC69"/>
  <c r="BB69"/>
  <c r="BA69"/>
  <c r="AY69"/>
  <c r="AX69"/>
  <c r="AW69"/>
  <c r="AV69"/>
  <c r="AU69"/>
  <c r="AT69"/>
  <c r="AS69"/>
  <c r="AR69"/>
  <c r="AQ69"/>
  <c r="AP69"/>
  <c r="AN69"/>
  <c r="AM69"/>
  <c r="AL69"/>
  <c r="AK69"/>
  <c r="AJ69"/>
  <c r="AI69"/>
  <c r="AH69"/>
  <c r="AG69"/>
  <c r="AF69"/>
  <c r="AE69"/>
  <c r="D69"/>
  <c r="CG68"/>
  <c r="CE68"/>
  <c r="CD68"/>
  <c r="CC68"/>
  <c r="CB68"/>
  <c r="CA68"/>
  <c r="BZ68"/>
  <c r="BY68"/>
  <c r="BX68"/>
  <c r="BW68"/>
  <c r="BV68"/>
  <c r="BJ68"/>
  <c r="BI68"/>
  <c r="BH68"/>
  <c r="BG68"/>
  <c r="BF68"/>
  <c r="BE68"/>
  <c r="BD68"/>
  <c r="BC68"/>
  <c r="BB68"/>
  <c r="BA68"/>
  <c r="AY68"/>
  <c r="AX68"/>
  <c r="AW68"/>
  <c r="AV68"/>
  <c r="AU68"/>
  <c r="AT68"/>
  <c r="AS68"/>
  <c r="AR68"/>
  <c r="AQ68"/>
  <c r="AP68"/>
  <c r="AN68"/>
  <c r="AM68"/>
  <c r="AL68"/>
  <c r="AK68"/>
  <c r="AJ68"/>
  <c r="AI68"/>
  <c r="AH68"/>
  <c r="AG68"/>
  <c r="AF68"/>
  <c r="AE68"/>
  <c r="D68"/>
  <c r="CG67"/>
  <c r="CE67"/>
  <c r="CD67"/>
  <c r="CC67"/>
  <c r="CB67"/>
  <c r="CA67"/>
  <c r="BZ67"/>
  <c r="BY67"/>
  <c r="BX67"/>
  <c r="BW67"/>
  <c r="BV67"/>
  <c r="BJ67"/>
  <c r="BI67"/>
  <c r="BH67"/>
  <c r="BG67"/>
  <c r="BF67"/>
  <c r="BE67"/>
  <c r="BD67"/>
  <c r="BC67"/>
  <c r="BB67"/>
  <c r="BA67"/>
  <c r="AY67"/>
  <c r="AX67"/>
  <c r="AW67"/>
  <c r="AV67"/>
  <c r="AU67"/>
  <c r="AT67"/>
  <c r="AS67"/>
  <c r="AR67"/>
  <c r="AQ67"/>
  <c r="AP67"/>
  <c r="AN67"/>
  <c r="AM67"/>
  <c r="AL67"/>
  <c r="AK67"/>
  <c r="AJ67"/>
  <c r="AI67"/>
  <c r="AH67"/>
  <c r="AG67"/>
  <c r="AF67"/>
  <c r="AE67"/>
  <c r="D67"/>
  <c r="CG66"/>
  <c r="CE66"/>
  <c r="CD66"/>
  <c r="CC66"/>
  <c r="CB66"/>
  <c r="CA66"/>
  <c r="BZ66"/>
  <c r="BY66"/>
  <c r="BX66"/>
  <c r="BW66"/>
  <c r="BV66"/>
  <c r="BJ66"/>
  <c r="BI66"/>
  <c r="BH66"/>
  <c r="BG66"/>
  <c r="BF66"/>
  <c r="BE66"/>
  <c r="BD66"/>
  <c r="BC66"/>
  <c r="BB66"/>
  <c r="BA66"/>
  <c r="AY66"/>
  <c r="AX66"/>
  <c r="AW66"/>
  <c r="AV66"/>
  <c r="AU66"/>
  <c r="AT66"/>
  <c r="AS66"/>
  <c r="AR66"/>
  <c r="AQ66"/>
  <c r="AP66"/>
  <c r="AN66"/>
  <c r="AM66"/>
  <c r="AL66"/>
  <c r="AK66"/>
  <c r="AJ66"/>
  <c r="AI66"/>
  <c r="AH66"/>
  <c r="AG66"/>
  <c r="AF66"/>
  <c r="AE66"/>
  <c r="D66"/>
  <c r="CG65"/>
  <c r="CE65"/>
  <c r="CD65"/>
  <c r="CC65"/>
  <c r="CB65"/>
  <c r="CA65"/>
  <c r="BZ65"/>
  <c r="BY65"/>
  <c r="BX65"/>
  <c r="BW65"/>
  <c r="BV65"/>
  <c r="BJ65"/>
  <c r="BI65"/>
  <c r="BH65"/>
  <c r="BG65"/>
  <c r="BF65"/>
  <c r="BE65"/>
  <c r="BD65"/>
  <c r="BC65"/>
  <c r="BB65"/>
  <c r="BA65"/>
  <c r="AY65"/>
  <c r="AX65"/>
  <c r="AW65"/>
  <c r="AV65"/>
  <c r="AU65"/>
  <c r="AT65"/>
  <c r="AS65"/>
  <c r="AR65"/>
  <c r="AQ65"/>
  <c r="AP65"/>
  <c r="AN65"/>
  <c r="AM65"/>
  <c r="AL65"/>
  <c r="AK65"/>
  <c r="AJ65"/>
  <c r="AI65"/>
  <c r="AH65"/>
  <c r="AG65"/>
  <c r="AF65"/>
  <c r="AE65"/>
  <c r="D65"/>
  <c r="CG64"/>
  <c r="CE64"/>
  <c r="CD64"/>
  <c r="CC64"/>
  <c r="CB64"/>
  <c r="CA64"/>
  <c r="BZ64"/>
  <c r="BY64"/>
  <c r="BX64"/>
  <c r="BW64"/>
  <c r="BV64"/>
  <c r="BJ64"/>
  <c r="BI64"/>
  <c r="BH64"/>
  <c r="BG64"/>
  <c r="BF64"/>
  <c r="BE64"/>
  <c r="BD64"/>
  <c r="BC64"/>
  <c r="BB64"/>
  <c r="BA64"/>
  <c r="AY64"/>
  <c r="AX64"/>
  <c r="AW64"/>
  <c r="AV64"/>
  <c r="AU64"/>
  <c r="AT64"/>
  <c r="AS64"/>
  <c r="AR64"/>
  <c r="AQ64"/>
  <c r="AP64"/>
  <c r="AN64"/>
  <c r="AM64"/>
  <c r="AL64"/>
  <c r="AK64"/>
  <c r="AJ64"/>
  <c r="AI64"/>
  <c r="AH64"/>
  <c r="AG64"/>
  <c r="AF64"/>
  <c r="AE64"/>
  <c r="D64"/>
  <c r="CG63"/>
  <c r="CE63"/>
  <c r="CD63"/>
  <c r="CC63"/>
  <c r="CB63"/>
  <c r="CA63"/>
  <c r="BZ63"/>
  <c r="BY63"/>
  <c r="BX63"/>
  <c r="BW63"/>
  <c r="BV63"/>
  <c r="BJ63"/>
  <c r="BI63"/>
  <c r="BH63"/>
  <c r="BG63"/>
  <c r="BF63"/>
  <c r="BE63"/>
  <c r="BD63"/>
  <c r="BC63"/>
  <c r="BB63"/>
  <c r="BA63"/>
  <c r="AY63"/>
  <c r="AX63"/>
  <c r="AW63"/>
  <c r="AV63"/>
  <c r="AU63"/>
  <c r="AT63"/>
  <c r="AS63"/>
  <c r="AR63"/>
  <c r="AQ63"/>
  <c r="AP63"/>
  <c r="AN63"/>
  <c r="AM63"/>
  <c r="AL63"/>
  <c r="AK63"/>
  <c r="AJ63"/>
  <c r="AI63"/>
  <c r="AH63"/>
  <c r="AG63"/>
  <c r="AF63"/>
  <c r="AE63"/>
  <c r="D63"/>
  <c r="CG62"/>
  <c r="CE62"/>
  <c r="CD62"/>
  <c r="CC62"/>
  <c r="CB62"/>
  <c r="CA62"/>
  <c r="BZ62"/>
  <c r="BY62"/>
  <c r="BX62"/>
  <c r="BW62"/>
  <c r="BV62"/>
  <c r="BJ62"/>
  <c r="BI62"/>
  <c r="BH62"/>
  <c r="BG62"/>
  <c r="BF62"/>
  <c r="BE62"/>
  <c r="BD62"/>
  <c r="BC62"/>
  <c r="BB62"/>
  <c r="BA62"/>
  <c r="AY62"/>
  <c r="AX62"/>
  <c r="AW62"/>
  <c r="AV62"/>
  <c r="AU62"/>
  <c r="AT62"/>
  <c r="AS62"/>
  <c r="AR62"/>
  <c r="AQ62"/>
  <c r="AP62"/>
  <c r="AN62"/>
  <c r="AM62"/>
  <c r="AL62"/>
  <c r="AK62"/>
  <c r="AJ62"/>
  <c r="AI62"/>
  <c r="AH62"/>
  <c r="AG62"/>
  <c r="AF62"/>
  <c r="AE62"/>
  <c r="D62"/>
  <c r="CG61"/>
  <c r="CE61"/>
  <c r="CD61"/>
  <c r="CC61"/>
  <c r="CB61"/>
  <c r="CA61"/>
  <c r="BZ61"/>
  <c r="BY61"/>
  <c r="BX61"/>
  <c r="BW61"/>
  <c r="BV61"/>
  <c r="BJ61"/>
  <c r="BI61"/>
  <c r="BH61"/>
  <c r="BG61"/>
  <c r="BF61"/>
  <c r="BE61"/>
  <c r="BD61"/>
  <c r="BC61"/>
  <c r="BB61"/>
  <c r="BA61"/>
  <c r="AY61"/>
  <c r="AX61"/>
  <c r="AW61"/>
  <c r="AV61"/>
  <c r="AU61"/>
  <c r="AT61"/>
  <c r="AS61"/>
  <c r="AR61"/>
  <c r="AQ61"/>
  <c r="AP61"/>
  <c r="AN61"/>
  <c r="AM61"/>
  <c r="AL61"/>
  <c r="AK61"/>
  <c r="AJ61"/>
  <c r="AI61"/>
  <c r="AH61"/>
  <c r="AG61"/>
  <c r="AF61"/>
  <c r="AE61"/>
  <c r="D61"/>
  <c r="CG60"/>
  <c r="CE60"/>
  <c r="CD60"/>
  <c r="CC60"/>
  <c r="CB60"/>
  <c r="CA60"/>
  <c r="BZ60"/>
  <c r="BY60"/>
  <c r="BX60"/>
  <c r="BW60"/>
  <c r="BV60"/>
  <c r="BJ60"/>
  <c r="BI60"/>
  <c r="BH60"/>
  <c r="BG60"/>
  <c r="BF60"/>
  <c r="BE60"/>
  <c r="BD60"/>
  <c r="BC60"/>
  <c r="BB60"/>
  <c r="BA60"/>
  <c r="AY60"/>
  <c r="AX60"/>
  <c r="AW60"/>
  <c r="AV60"/>
  <c r="AU60"/>
  <c r="AT60"/>
  <c r="AS60"/>
  <c r="AR60"/>
  <c r="AQ60"/>
  <c r="AP60"/>
  <c r="AN60"/>
  <c r="AM60"/>
  <c r="AL60"/>
  <c r="AK60"/>
  <c r="AJ60"/>
  <c r="AI60"/>
  <c r="AH60"/>
  <c r="AG60"/>
  <c r="AF60"/>
  <c r="AE60"/>
  <c r="D60"/>
  <c r="CG59"/>
  <c r="CE59"/>
  <c r="CD59"/>
  <c r="CC59"/>
  <c r="CB59"/>
  <c r="CA59"/>
  <c r="BZ59"/>
  <c r="BY59"/>
  <c r="BX59"/>
  <c r="BW59"/>
  <c r="BV59"/>
  <c r="BJ59"/>
  <c r="BI59"/>
  <c r="BH59"/>
  <c r="BG59"/>
  <c r="BF59"/>
  <c r="BE59"/>
  <c r="BD59"/>
  <c r="BC59"/>
  <c r="BB59"/>
  <c r="BA59"/>
  <c r="AY59"/>
  <c r="AX59"/>
  <c r="AW59"/>
  <c r="AV59"/>
  <c r="AU59"/>
  <c r="AT59"/>
  <c r="AS59"/>
  <c r="AR59"/>
  <c r="AQ59"/>
  <c r="AP59"/>
  <c r="AN59"/>
  <c r="AM59"/>
  <c r="AL59"/>
  <c r="AK59"/>
  <c r="AJ59"/>
  <c r="AI59"/>
  <c r="AH59"/>
  <c r="AG59"/>
  <c r="AF59"/>
  <c r="AE59"/>
  <c r="D59"/>
  <c r="CG58"/>
  <c r="CE58"/>
  <c r="CD58"/>
  <c r="CC58"/>
  <c r="CB58"/>
  <c r="CA58"/>
  <c r="BZ58"/>
  <c r="BY58"/>
  <c r="BX58"/>
  <c r="BW58"/>
  <c r="BV58"/>
  <c r="BJ58"/>
  <c r="BI58"/>
  <c r="BH58"/>
  <c r="BG58"/>
  <c r="BF58"/>
  <c r="BE58"/>
  <c r="BD58"/>
  <c r="BC58"/>
  <c r="BB58"/>
  <c r="BA58"/>
  <c r="AY58"/>
  <c r="AX58"/>
  <c r="AW58"/>
  <c r="AV58"/>
  <c r="AU58"/>
  <c r="AT58"/>
  <c r="AS58"/>
  <c r="AR58"/>
  <c r="AQ58"/>
  <c r="AP58"/>
  <c r="AN58"/>
  <c r="AM58"/>
  <c r="AL58"/>
  <c r="AK58"/>
  <c r="AJ58"/>
  <c r="AI58"/>
  <c r="AH58"/>
  <c r="AG58"/>
  <c r="AF58"/>
  <c r="AE58"/>
  <c r="D58"/>
  <c r="CG57"/>
  <c r="CE57"/>
  <c r="CD57"/>
  <c r="CC57"/>
  <c r="CB57"/>
  <c r="CA57"/>
  <c r="BZ57"/>
  <c r="BY57"/>
  <c r="BX57"/>
  <c r="BW57"/>
  <c r="BV57"/>
  <c r="BJ57"/>
  <c r="BI57"/>
  <c r="BH57"/>
  <c r="BG57"/>
  <c r="BF57"/>
  <c r="BE57"/>
  <c r="BD57"/>
  <c r="BC57"/>
  <c r="BB57"/>
  <c r="BA57"/>
  <c r="AY57"/>
  <c r="AX57"/>
  <c r="AW57"/>
  <c r="AV57"/>
  <c r="AU57"/>
  <c r="AT57"/>
  <c r="AS57"/>
  <c r="AR57"/>
  <c r="AQ57"/>
  <c r="AP57"/>
  <c r="AN57"/>
  <c r="AM57"/>
  <c r="AL57"/>
  <c r="AK57"/>
  <c r="AJ57"/>
  <c r="AI57"/>
  <c r="AH57"/>
  <c r="AG57"/>
  <c r="AF57"/>
  <c r="AE57"/>
  <c r="D57"/>
  <c r="CG56"/>
  <c r="CE56"/>
  <c r="CD56"/>
  <c r="CC56"/>
  <c r="CB56"/>
  <c r="CA56"/>
  <c r="BZ56"/>
  <c r="BY56"/>
  <c r="BX56"/>
  <c r="BW56"/>
  <c r="BV56"/>
  <c r="BJ56"/>
  <c r="BI56"/>
  <c r="BH56"/>
  <c r="BG56"/>
  <c r="BF56"/>
  <c r="BE56"/>
  <c r="BD56"/>
  <c r="BC56"/>
  <c r="BB56"/>
  <c r="BA56"/>
  <c r="AY56"/>
  <c r="AX56"/>
  <c r="AW56"/>
  <c r="AV56"/>
  <c r="AU56"/>
  <c r="AT56"/>
  <c r="AS56"/>
  <c r="AR56"/>
  <c r="AQ56"/>
  <c r="AP56"/>
  <c r="AN56"/>
  <c r="AM56"/>
  <c r="AL56"/>
  <c r="AK56"/>
  <c r="AJ56"/>
  <c r="AI56"/>
  <c r="AH56"/>
  <c r="AG56"/>
  <c r="AF56"/>
  <c r="AE56"/>
  <c r="D56"/>
  <c r="CG55"/>
  <c r="CE55"/>
  <c r="CD55"/>
  <c r="CC55"/>
  <c r="CB55"/>
  <c r="CA55"/>
  <c r="BZ55"/>
  <c r="BY55"/>
  <c r="BX55"/>
  <c r="BW55"/>
  <c r="BV55"/>
  <c r="BJ55"/>
  <c r="BI55"/>
  <c r="BH55"/>
  <c r="BG55"/>
  <c r="BF55"/>
  <c r="BE55"/>
  <c r="BD55"/>
  <c r="BC55"/>
  <c r="BB55"/>
  <c r="BA55"/>
  <c r="AY55"/>
  <c r="AX55"/>
  <c r="AW55"/>
  <c r="AV55"/>
  <c r="AU55"/>
  <c r="AT55"/>
  <c r="AS55"/>
  <c r="AR55"/>
  <c r="AQ55"/>
  <c r="AP55"/>
  <c r="AN55"/>
  <c r="AM55"/>
  <c r="AL55"/>
  <c r="AK55"/>
  <c r="AJ55"/>
  <c r="AI55"/>
  <c r="AH55"/>
  <c r="AG55"/>
  <c r="AF55"/>
  <c r="AE55"/>
  <c r="D55"/>
  <c r="CG54"/>
  <c r="CE54"/>
  <c r="CD54"/>
  <c r="CC54"/>
  <c r="CB54"/>
  <c r="CA54"/>
  <c r="BZ54"/>
  <c r="BY54"/>
  <c r="BX54"/>
  <c r="BW54"/>
  <c r="BV54"/>
  <c r="BJ54"/>
  <c r="BI54"/>
  <c r="BH54"/>
  <c r="BG54"/>
  <c r="BF54"/>
  <c r="BE54"/>
  <c r="BD54"/>
  <c r="BC54"/>
  <c r="BB54"/>
  <c r="BA54"/>
  <c r="AY54"/>
  <c r="AX54"/>
  <c r="AW54"/>
  <c r="AV54"/>
  <c r="AU54"/>
  <c r="AT54"/>
  <c r="AS54"/>
  <c r="AR54"/>
  <c r="AQ54"/>
  <c r="AP54"/>
  <c r="AN54"/>
  <c r="AM54"/>
  <c r="AL54"/>
  <c r="AK54"/>
  <c r="AJ54"/>
  <c r="AI54"/>
  <c r="AH54"/>
  <c r="AG54"/>
  <c r="AF54"/>
  <c r="AE54"/>
  <c r="D54"/>
  <c r="CG53"/>
  <c r="CE53"/>
  <c r="CD53"/>
  <c r="CC53"/>
  <c r="CB53"/>
  <c r="CA53"/>
  <c r="BZ53"/>
  <c r="BY53"/>
  <c r="BX53"/>
  <c r="BW53"/>
  <c r="BV53"/>
  <c r="BJ53"/>
  <c r="BI53"/>
  <c r="BH53"/>
  <c r="BG53"/>
  <c r="BF53"/>
  <c r="BE53"/>
  <c r="BD53"/>
  <c r="BC53"/>
  <c r="BB53"/>
  <c r="BA53"/>
  <c r="AY53"/>
  <c r="AX53"/>
  <c r="AW53"/>
  <c r="AV53"/>
  <c r="AU53"/>
  <c r="AT53"/>
  <c r="AS53"/>
  <c r="AR53"/>
  <c r="AQ53"/>
  <c r="AP53"/>
  <c r="AN53"/>
  <c r="AM53"/>
  <c r="AL53"/>
  <c r="AK53"/>
  <c r="AJ53"/>
  <c r="AI53"/>
  <c r="AH53"/>
  <c r="AG53"/>
  <c r="AF53"/>
  <c r="AE53"/>
  <c r="D53"/>
  <c r="CG52"/>
  <c r="CE52"/>
  <c r="CD52"/>
  <c r="CC52"/>
  <c r="CB52"/>
  <c r="CA52"/>
  <c r="BZ52"/>
  <c r="BY52"/>
  <c r="BX52"/>
  <c r="BW52"/>
  <c r="BV52"/>
  <c r="BJ52"/>
  <c r="BI52"/>
  <c r="BH52"/>
  <c r="BG52"/>
  <c r="BF52"/>
  <c r="BE52"/>
  <c r="BD52"/>
  <c r="BC52"/>
  <c r="BB52"/>
  <c r="BA52"/>
  <c r="AY52"/>
  <c r="AX52"/>
  <c r="AW52"/>
  <c r="AV52"/>
  <c r="AU52"/>
  <c r="AT52"/>
  <c r="AS52"/>
  <c r="AR52"/>
  <c r="AQ52"/>
  <c r="AP52"/>
  <c r="AN52"/>
  <c r="AM52"/>
  <c r="AL52"/>
  <c r="AK52"/>
  <c r="AJ52"/>
  <c r="AI52"/>
  <c r="AH52"/>
  <c r="AG52"/>
  <c r="AF52"/>
  <c r="AE52"/>
  <c r="D52"/>
  <c r="CG51"/>
  <c r="CE51"/>
  <c r="CD51"/>
  <c r="CC51"/>
  <c r="CB51"/>
  <c r="CA51"/>
  <c r="BZ51"/>
  <c r="BY51"/>
  <c r="BX51"/>
  <c r="BW51"/>
  <c r="BV51"/>
  <c r="BJ51"/>
  <c r="BI51"/>
  <c r="BH51"/>
  <c r="BG51"/>
  <c r="BF51"/>
  <c r="BE51"/>
  <c r="BD51"/>
  <c r="BC51"/>
  <c r="BB51"/>
  <c r="BA51"/>
  <c r="AY51"/>
  <c r="AX51"/>
  <c r="AW51"/>
  <c r="AV51"/>
  <c r="AU51"/>
  <c r="AT51"/>
  <c r="AS51"/>
  <c r="AR51"/>
  <c r="AQ51"/>
  <c r="AP51"/>
  <c r="AN51"/>
  <c r="AM51"/>
  <c r="AL51"/>
  <c r="AK51"/>
  <c r="AJ51"/>
  <c r="AI51"/>
  <c r="AH51"/>
  <c r="AG51"/>
  <c r="AF51"/>
  <c r="AE51"/>
  <c r="D51"/>
  <c r="CG50"/>
  <c r="CE50"/>
  <c r="CD50"/>
  <c r="CC50"/>
  <c r="CB50"/>
  <c r="CA50"/>
  <c r="BZ50"/>
  <c r="BY50"/>
  <c r="BX50"/>
  <c r="BW50"/>
  <c r="BV50"/>
  <c r="BJ50"/>
  <c r="BI50"/>
  <c r="BH50"/>
  <c r="BG50"/>
  <c r="BF50"/>
  <c r="BE50"/>
  <c r="BD50"/>
  <c r="BC50"/>
  <c r="BB50"/>
  <c r="BA50"/>
  <c r="AY50"/>
  <c r="AX50"/>
  <c r="AW50"/>
  <c r="AV50"/>
  <c r="AU50"/>
  <c r="AT50"/>
  <c r="AS50"/>
  <c r="AR50"/>
  <c r="AQ50"/>
  <c r="AP50"/>
  <c r="AN50"/>
  <c r="AM50"/>
  <c r="AL50"/>
  <c r="AK50"/>
  <c r="AJ50"/>
  <c r="AI50"/>
  <c r="AH50"/>
  <c r="AG50"/>
  <c r="AF50"/>
  <c r="AE50"/>
  <c r="D50"/>
  <c r="CG49"/>
  <c r="CE49"/>
  <c r="CD49"/>
  <c r="CC49"/>
  <c r="CB49"/>
  <c r="CA49"/>
  <c r="BZ49"/>
  <c r="BY49"/>
  <c r="BX49"/>
  <c r="BW49"/>
  <c r="BV49"/>
  <c r="BJ49"/>
  <c r="BI49"/>
  <c r="BH49"/>
  <c r="BG49"/>
  <c r="BF49"/>
  <c r="BE49"/>
  <c r="BD49"/>
  <c r="BC49"/>
  <c r="BB49"/>
  <c r="BA49"/>
  <c r="AY49"/>
  <c r="AX49"/>
  <c r="AW49"/>
  <c r="AV49"/>
  <c r="AU49"/>
  <c r="AT49"/>
  <c r="AS49"/>
  <c r="AR49"/>
  <c r="AQ49"/>
  <c r="AP49"/>
  <c r="AN49"/>
  <c r="AM49"/>
  <c r="AL49"/>
  <c r="AK49"/>
  <c r="AJ49"/>
  <c r="AI49"/>
  <c r="AH49"/>
  <c r="AG49"/>
  <c r="AF49"/>
  <c r="AE49"/>
  <c r="D49"/>
  <c r="CG48"/>
  <c r="CE48"/>
  <c r="CD48"/>
  <c r="CC48"/>
  <c r="CB48"/>
  <c r="CA48"/>
  <c r="BZ48"/>
  <c r="BY48"/>
  <c r="BX48"/>
  <c r="BW48"/>
  <c r="BV48"/>
  <c r="BJ48"/>
  <c r="BI48"/>
  <c r="BH48"/>
  <c r="BG48"/>
  <c r="BF48"/>
  <c r="BE48"/>
  <c r="BD48"/>
  <c r="BC48"/>
  <c r="BB48"/>
  <c r="BA48"/>
  <c r="AY48"/>
  <c r="AX48"/>
  <c r="AW48"/>
  <c r="AV48"/>
  <c r="AU48"/>
  <c r="AT48"/>
  <c r="AS48"/>
  <c r="AR48"/>
  <c r="AQ48"/>
  <c r="AP48"/>
  <c r="AN48"/>
  <c r="AM48"/>
  <c r="AL48"/>
  <c r="AK48"/>
  <c r="AJ48"/>
  <c r="AI48"/>
  <c r="AH48"/>
  <c r="AG48"/>
  <c r="AF48"/>
  <c r="AE48"/>
  <c r="D48"/>
  <c r="CG47"/>
  <c r="CE47"/>
  <c r="CD47"/>
  <c r="CC47"/>
  <c r="CB47"/>
  <c r="CA47"/>
  <c r="BZ47"/>
  <c r="BY47"/>
  <c r="BX47"/>
  <c r="BW47"/>
  <c r="BV47"/>
  <c r="BJ47"/>
  <c r="BI47"/>
  <c r="BH47"/>
  <c r="BG47"/>
  <c r="BF47"/>
  <c r="BE47"/>
  <c r="BD47"/>
  <c r="BC47"/>
  <c r="BB47"/>
  <c r="BA47"/>
  <c r="AY47"/>
  <c r="AX47"/>
  <c r="AW47"/>
  <c r="AV47"/>
  <c r="AU47"/>
  <c r="AT47"/>
  <c r="AS47"/>
  <c r="AR47"/>
  <c r="AQ47"/>
  <c r="AP47"/>
  <c r="AN47"/>
  <c r="AM47"/>
  <c r="AL47"/>
  <c r="AK47"/>
  <c r="AJ47"/>
  <c r="AI47"/>
  <c r="AH47"/>
  <c r="AG47"/>
  <c r="AF47"/>
  <c r="AE47"/>
  <c r="D47"/>
  <c r="CG46"/>
  <c r="CE46"/>
  <c r="CD46"/>
  <c r="CC46"/>
  <c r="CB46"/>
  <c r="CA46"/>
  <c r="BZ46"/>
  <c r="BY46"/>
  <c r="BX46"/>
  <c r="BW46"/>
  <c r="BV46"/>
  <c r="BJ46"/>
  <c r="BI46"/>
  <c r="BH46"/>
  <c r="BG46"/>
  <c r="BF46"/>
  <c r="BE46"/>
  <c r="BD46"/>
  <c r="BC46"/>
  <c r="BB46"/>
  <c r="BA46"/>
  <c r="AY46"/>
  <c r="AX46"/>
  <c r="AW46"/>
  <c r="AV46"/>
  <c r="AU46"/>
  <c r="AT46"/>
  <c r="AS46"/>
  <c r="AR46"/>
  <c r="AQ46"/>
  <c r="AP46"/>
  <c r="AN46"/>
  <c r="AM46"/>
  <c r="AL46"/>
  <c r="AK46"/>
  <c r="AJ46"/>
  <c r="AI46"/>
  <c r="AH46"/>
  <c r="AG46"/>
  <c r="AF46"/>
  <c r="AE46"/>
  <c r="D46"/>
  <c r="CG45"/>
  <c r="CE45"/>
  <c r="CD45"/>
  <c r="CC45"/>
  <c r="CB45"/>
  <c r="CA45"/>
  <c r="BZ45"/>
  <c r="BY45"/>
  <c r="BX45"/>
  <c r="BW45"/>
  <c r="BV45"/>
  <c r="BJ45"/>
  <c r="BI45"/>
  <c r="BH45"/>
  <c r="BG45"/>
  <c r="BF45"/>
  <c r="BE45"/>
  <c r="BD45"/>
  <c r="BC45"/>
  <c r="BB45"/>
  <c r="BA45"/>
  <c r="AY45"/>
  <c r="AX45"/>
  <c r="AW45"/>
  <c r="AV45"/>
  <c r="AU45"/>
  <c r="AT45"/>
  <c r="AS45"/>
  <c r="AR45"/>
  <c r="AQ45"/>
  <c r="AP45"/>
  <c r="AN45"/>
  <c r="AM45"/>
  <c r="AL45"/>
  <c r="AK45"/>
  <c r="AJ45"/>
  <c r="AI45"/>
  <c r="AH45"/>
  <c r="AG45"/>
  <c r="AF45"/>
  <c r="AE45"/>
  <c r="D45"/>
  <c r="CG44"/>
  <c r="CE44"/>
  <c r="CD44"/>
  <c r="CC44"/>
  <c r="CB44"/>
  <c r="CA44"/>
  <c r="BZ44"/>
  <c r="BY44"/>
  <c r="BX44"/>
  <c r="BW44"/>
  <c r="BV44"/>
  <c r="BJ44"/>
  <c r="BI44"/>
  <c r="BH44"/>
  <c r="BG44"/>
  <c r="BF44"/>
  <c r="BE44"/>
  <c r="BD44"/>
  <c r="BC44"/>
  <c r="BB44"/>
  <c r="BA44"/>
  <c r="AY44"/>
  <c r="AX44"/>
  <c r="AW44"/>
  <c r="AV44"/>
  <c r="AU44"/>
  <c r="AT44"/>
  <c r="AS44"/>
  <c r="AR44"/>
  <c r="AQ44"/>
  <c r="AP44"/>
  <c r="AN44"/>
  <c r="AM44"/>
  <c r="AL44"/>
  <c r="AK44"/>
  <c r="AJ44"/>
  <c r="AI44"/>
  <c r="AH44"/>
  <c r="AG44"/>
  <c r="AF44"/>
  <c r="AE44"/>
  <c r="D44"/>
  <c r="CG43"/>
  <c r="CE43"/>
  <c r="CD43"/>
  <c r="CC43"/>
  <c r="CB43"/>
  <c r="CA43"/>
  <c r="BZ43"/>
  <c r="BY43"/>
  <c r="BX43"/>
  <c r="BW43"/>
  <c r="BV43"/>
  <c r="BJ43"/>
  <c r="BI43"/>
  <c r="BH43"/>
  <c r="BG43"/>
  <c r="BF43"/>
  <c r="BE43"/>
  <c r="BD43"/>
  <c r="BC43"/>
  <c r="BB43"/>
  <c r="BA43"/>
  <c r="AY43"/>
  <c r="AX43"/>
  <c r="AW43"/>
  <c r="AV43"/>
  <c r="AU43"/>
  <c r="AT43"/>
  <c r="AS43"/>
  <c r="AR43"/>
  <c r="AQ43"/>
  <c r="AP43"/>
  <c r="AN43"/>
  <c r="AM43"/>
  <c r="AL43"/>
  <c r="AK43"/>
  <c r="AJ43"/>
  <c r="AI43"/>
  <c r="AH43"/>
  <c r="AG43"/>
  <c r="AF43"/>
  <c r="AE43"/>
  <c r="D43"/>
  <c r="CG42"/>
  <c r="CE42"/>
  <c r="CD42"/>
  <c r="CC42"/>
  <c r="CB42"/>
  <c r="CA42"/>
  <c r="BZ42"/>
  <c r="BY42"/>
  <c r="BX42"/>
  <c r="BW42"/>
  <c r="BV42"/>
  <c r="BJ42"/>
  <c r="BI42"/>
  <c r="BH42"/>
  <c r="BG42"/>
  <c r="BF42"/>
  <c r="BE42"/>
  <c r="BD42"/>
  <c r="BC42"/>
  <c r="BB42"/>
  <c r="BA42"/>
  <c r="AY42"/>
  <c r="AX42"/>
  <c r="AW42"/>
  <c r="AV42"/>
  <c r="AU42"/>
  <c r="AT42"/>
  <c r="AS42"/>
  <c r="AR42"/>
  <c r="AQ42"/>
  <c r="AP42"/>
  <c r="AN42"/>
  <c r="AM42"/>
  <c r="AL42"/>
  <c r="AK42"/>
  <c r="AJ42"/>
  <c r="AI42"/>
  <c r="AH42"/>
  <c r="AG42"/>
  <c r="AF42"/>
  <c r="AE42"/>
  <c r="D42"/>
  <c r="CG41"/>
  <c r="CE41"/>
  <c r="CD41"/>
  <c r="CC41"/>
  <c r="CB41"/>
  <c r="CA41"/>
  <c r="BZ41"/>
  <c r="BY41"/>
  <c r="BX41"/>
  <c r="BW41"/>
  <c r="BV41"/>
  <c r="BJ41"/>
  <c r="BI41"/>
  <c r="BH41"/>
  <c r="BG41"/>
  <c r="BF41"/>
  <c r="BE41"/>
  <c r="BD41"/>
  <c r="BC41"/>
  <c r="BB41"/>
  <c r="BA41"/>
  <c r="AY41"/>
  <c r="AX41"/>
  <c r="AW41"/>
  <c r="AV41"/>
  <c r="AU41"/>
  <c r="AT41"/>
  <c r="AS41"/>
  <c r="AR41"/>
  <c r="AQ41"/>
  <c r="AP41"/>
  <c r="AN41"/>
  <c r="AM41"/>
  <c r="AL41"/>
  <c r="AK41"/>
  <c r="AJ41"/>
  <c r="AI41"/>
  <c r="AH41"/>
  <c r="AG41"/>
  <c r="AF41"/>
  <c r="AE41"/>
  <c r="D41"/>
  <c r="CG40"/>
  <c r="CE40"/>
  <c r="CD40"/>
  <c r="CC40"/>
  <c r="CB40"/>
  <c r="CA40"/>
  <c r="BZ40"/>
  <c r="BY40"/>
  <c r="BX40"/>
  <c r="BW40"/>
  <c r="BV40"/>
  <c r="BJ40"/>
  <c r="BI40"/>
  <c r="BH40"/>
  <c r="BG40"/>
  <c r="BF40"/>
  <c r="BE40"/>
  <c r="BD40"/>
  <c r="BC40"/>
  <c r="BB40"/>
  <c r="BA40"/>
  <c r="AY40"/>
  <c r="AX40"/>
  <c r="AW40"/>
  <c r="AV40"/>
  <c r="AU40"/>
  <c r="AT40"/>
  <c r="AS40"/>
  <c r="AR40"/>
  <c r="AQ40"/>
  <c r="AP40"/>
  <c r="AN40"/>
  <c r="AM40"/>
  <c r="AL40"/>
  <c r="AK40"/>
  <c r="AJ40"/>
  <c r="AI40"/>
  <c r="AH40"/>
  <c r="AG40"/>
  <c r="AF40"/>
  <c r="AE40"/>
  <c r="D40"/>
  <c r="CG39"/>
  <c r="CE39"/>
  <c r="CD39"/>
  <c r="CC39"/>
  <c r="CB39"/>
  <c r="CA39"/>
  <c r="BZ39"/>
  <c r="BY39"/>
  <c r="BX39"/>
  <c r="BW39"/>
  <c r="BV39"/>
  <c r="BJ39"/>
  <c r="BI39"/>
  <c r="BH39"/>
  <c r="BG39"/>
  <c r="BF39"/>
  <c r="BE39"/>
  <c r="BD39"/>
  <c r="BC39"/>
  <c r="BB39"/>
  <c r="BA39"/>
  <c r="AY39"/>
  <c r="AX39"/>
  <c r="AW39"/>
  <c r="AV39"/>
  <c r="AU39"/>
  <c r="AT39"/>
  <c r="AS39"/>
  <c r="AR39"/>
  <c r="AQ39"/>
  <c r="AP39"/>
  <c r="AN39"/>
  <c r="AM39"/>
  <c r="AL39"/>
  <c r="AK39"/>
  <c r="AJ39"/>
  <c r="AI39"/>
  <c r="AH39"/>
  <c r="AG39"/>
  <c r="AF39"/>
  <c r="AE39"/>
  <c r="D39"/>
  <c r="CG38"/>
  <c r="CE38"/>
  <c r="CD38"/>
  <c r="CC38"/>
  <c r="CB38"/>
  <c r="CA38"/>
  <c r="BZ38"/>
  <c r="BY38"/>
  <c r="BX38"/>
  <c r="BW38"/>
  <c r="BV38"/>
  <c r="BJ38"/>
  <c r="BI38"/>
  <c r="BH38"/>
  <c r="BG38"/>
  <c r="BF38"/>
  <c r="BE38"/>
  <c r="BD38"/>
  <c r="BC38"/>
  <c r="BB38"/>
  <c r="BA38"/>
  <c r="AY38"/>
  <c r="AX38"/>
  <c r="AW38"/>
  <c r="AV38"/>
  <c r="AU38"/>
  <c r="AT38"/>
  <c r="AS38"/>
  <c r="AR38"/>
  <c r="AQ38"/>
  <c r="AP38"/>
  <c r="AN38"/>
  <c r="AM38"/>
  <c r="AL38"/>
  <c r="AK38"/>
  <c r="AJ38"/>
  <c r="AI38"/>
  <c r="AH38"/>
  <c r="AG38"/>
  <c r="AF38"/>
  <c r="AE38"/>
  <c r="D38"/>
  <c r="CG37"/>
  <c r="CE37"/>
  <c r="CD37"/>
  <c r="CC37"/>
  <c r="CB37"/>
  <c r="CA37"/>
  <c r="BZ37"/>
  <c r="BY37"/>
  <c r="BX37"/>
  <c r="BW37"/>
  <c r="BV37"/>
  <c r="BJ37"/>
  <c r="BI37"/>
  <c r="BH37"/>
  <c r="BG37"/>
  <c r="BF37"/>
  <c r="BE37"/>
  <c r="BD37"/>
  <c r="BC37"/>
  <c r="BB37"/>
  <c r="BA37"/>
  <c r="AY37"/>
  <c r="AX37"/>
  <c r="AW37"/>
  <c r="AV37"/>
  <c r="AU37"/>
  <c r="AT37"/>
  <c r="AS37"/>
  <c r="AR37"/>
  <c r="AQ37"/>
  <c r="AP37"/>
  <c r="AN37"/>
  <c r="AM37"/>
  <c r="AL37"/>
  <c r="AK37"/>
  <c r="AJ37"/>
  <c r="AI37"/>
  <c r="AH37"/>
  <c r="AG37"/>
  <c r="AF37"/>
  <c r="AE37"/>
  <c r="D37"/>
  <c r="CG36"/>
  <c r="CE36"/>
  <c r="CD36"/>
  <c r="CC36"/>
  <c r="CB36"/>
  <c r="CA36"/>
  <c r="BZ36"/>
  <c r="BY36"/>
  <c r="BX36"/>
  <c r="BW36"/>
  <c r="BV36"/>
  <c r="BJ36"/>
  <c r="BI36"/>
  <c r="BH36"/>
  <c r="BG36"/>
  <c r="BF36"/>
  <c r="BE36"/>
  <c r="BD36"/>
  <c r="BC36"/>
  <c r="BB36"/>
  <c r="BA36"/>
  <c r="AY36"/>
  <c r="AX36"/>
  <c r="AW36"/>
  <c r="AV36"/>
  <c r="AU36"/>
  <c r="AT36"/>
  <c r="AS36"/>
  <c r="AR36"/>
  <c r="AQ36"/>
  <c r="AP36"/>
  <c r="AN36"/>
  <c r="AM36"/>
  <c r="AL36"/>
  <c r="AK36"/>
  <c r="AJ36"/>
  <c r="AI36"/>
  <c r="AH36"/>
  <c r="AG36"/>
  <c r="AF36"/>
  <c r="AE36"/>
  <c r="D36"/>
  <c r="CG35"/>
  <c r="CE35"/>
  <c r="CD35"/>
  <c r="CC35"/>
  <c r="CB35"/>
  <c r="CA35"/>
  <c r="BZ35"/>
  <c r="BY35"/>
  <c r="BX35"/>
  <c r="BW35"/>
  <c r="BV35"/>
  <c r="BJ35"/>
  <c r="BI35"/>
  <c r="BH35"/>
  <c r="BG35"/>
  <c r="BF35"/>
  <c r="BE35"/>
  <c r="BD35"/>
  <c r="BC35"/>
  <c r="BB35"/>
  <c r="BA35"/>
  <c r="AY35"/>
  <c r="AX35"/>
  <c r="AW35"/>
  <c r="AV35"/>
  <c r="AU35"/>
  <c r="AT35"/>
  <c r="AS35"/>
  <c r="AR35"/>
  <c r="AQ35"/>
  <c r="AP35"/>
  <c r="AN35"/>
  <c r="AM35"/>
  <c r="AL35"/>
  <c r="AK35"/>
  <c r="AJ35"/>
  <c r="AI35"/>
  <c r="AH35"/>
  <c r="AG35"/>
  <c r="AF35"/>
  <c r="AE35"/>
  <c r="D35"/>
  <c r="CG34"/>
  <c r="CE34"/>
  <c r="CD34"/>
  <c r="CC34"/>
  <c r="CB34"/>
  <c r="CA34"/>
  <c r="BZ34"/>
  <c r="BY34"/>
  <c r="BX34"/>
  <c r="BW34"/>
  <c r="BV34"/>
  <c r="BJ34"/>
  <c r="BI34"/>
  <c r="BH34"/>
  <c r="BG34"/>
  <c r="BF34"/>
  <c r="BE34"/>
  <c r="BD34"/>
  <c r="BC34"/>
  <c r="BB34"/>
  <c r="BA34"/>
  <c r="AY34"/>
  <c r="AX34"/>
  <c r="AW34"/>
  <c r="AV34"/>
  <c r="AU34"/>
  <c r="AT34"/>
  <c r="AS34"/>
  <c r="AR34"/>
  <c r="AQ34"/>
  <c r="AP34"/>
  <c r="AN34"/>
  <c r="AM34"/>
  <c r="AL34"/>
  <c r="AK34"/>
  <c r="AJ34"/>
  <c r="AI34"/>
  <c r="AH34"/>
  <c r="AG34"/>
  <c r="AF34"/>
  <c r="AE34"/>
  <c r="D34"/>
  <c r="CG33"/>
  <c r="CE33"/>
  <c r="CD33"/>
  <c r="CC33"/>
  <c r="CB33"/>
  <c r="CA33"/>
  <c r="BZ33"/>
  <c r="BY33"/>
  <c r="BX33"/>
  <c r="BW33"/>
  <c r="BV33"/>
  <c r="BJ33"/>
  <c r="BI33"/>
  <c r="BH33"/>
  <c r="BG33"/>
  <c r="BF33"/>
  <c r="BE33"/>
  <c r="BD33"/>
  <c r="BC33"/>
  <c r="BB33"/>
  <c r="BA33"/>
  <c r="AY33"/>
  <c r="AX33"/>
  <c r="AW33"/>
  <c r="AV33"/>
  <c r="AU33"/>
  <c r="AT33"/>
  <c r="AS33"/>
  <c r="AR33"/>
  <c r="AQ33"/>
  <c r="AP33"/>
  <c r="AN33"/>
  <c r="AM33"/>
  <c r="AL33"/>
  <c r="AK33"/>
  <c r="AJ33"/>
  <c r="AI33"/>
  <c r="AH33"/>
  <c r="AG33"/>
  <c r="AF33"/>
  <c r="AE33"/>
  <c r="D33"/>
  <c r="CG32"/>
  <c r="CE32"/>
  <c r="CD32"/>
  <c r="CC32"/>
  <c r="CB32"/>
  <c r="CA32"/>
  <c r="BZ32"/>
  <c r="BY32"/>
  <c r="BX32"/>
  <c r="BW32"/>
  <c r="BV32"/>
  <c r="BJ32"/>
  <c r="BI32"/>
  <c r="BH32"/>
  <c r="BG32"/>
  <c r="BF32"/>
  <c r="BE32"/>
  <c r="BD32"/>
  <c r="BC32"/>
  <c r="BB32"/>
  <c r="BA32"/>
  <c r="AY32"/>
  <c r="AX32"/>
  <c r="AW32"/>
  <c r="AV32"/>
  <c r="AU32"/>
  <c r="AT32"/>
  <c r="AS32"/>
  <c r="AR32"/>
  <c r="AQ32"/>
  <c r="AP32"/>
  <c r="AN32"/>
  <c r="AM32"/>
  <c r="AL32"/>
  <c r="AK32"/>
  <c r="AJ32"/>
  <c r="AI32"/>
  <c r="AH32"/>
  <c r="AG32"/>
  <c r="AF32"/>
  <c r="AE32"/>
  <c r="D32"/>
  <c r="CG31"/>
  <c r="CE31"/>
  <c r="CD31"/>
  <c r="CC31"/>
  <c r="CB31"/>
  <c r="CA31"/>
  <c r="BZ31"/>
  <c r="BY31"/>
  <c r="BX31"/>
  <c r="BW31"/>
  <c r="BV31"/>
  <c r="BJ31"/>
  <c r="BI31"/>
  <c r="BH31"/>
  <c r="BG31"/>
  <c r="BF31"/>
  <c r="BE31"/>
  <c r="BD31"/>
  <c r="BC31"/>
  <c r="BB31"/>
  <c r="BA31"/>
  <c r="AY31"/>
  <c r="AX31"/>
  <c r="AW31"/>
  <c r="AV31"/>
  <c r="AU31"/>
  <c r="AT31"/>
  <c r="AS31"/>
  <c r="AR31"/>
  <c r="AQ31"/>
  <c r="AP31"/>
  <c r="AN31"/>
  <c r="AM31"/>
  <c r="AL31"/>
  <c r="AK31"/>
  <c r="AJ31"/>
  <c r="AI31"/>
  <c r="AH31"/>
  <c r="AG31"/>
  <c r="AF31"/>
  <c r="AE31"/>
  <c r="D31"/>
  <c r="CG30"/>
  <c r="CE30"/>
  <c r="CD30"/>
  <c r="CC30"/>
  <c r="CB30"/>
  <c r="CA30"/>
  <c r="BZ30"/>
  <c r="BY30"/>
  <c r="BX30"/>
  <c r="BW30"/>
  <c r="BV30"/>
  <c r="BJ30"/>
  <c r="BI30"/>
  <c r="BH30"/>
  <c r="BG30"/>
  <c r="BF30"/>
  <c r="BE30"/>
  <c r="BD30"/>
  <c r="BC30"/>
  <c r="BB30"/>
  <c r="BA30"/>
  <c r="AY30"/>
  <c r="AX30"/>
  <c r="AW30"/>
  <c r="AV30"/>
  <c r="AU30"/>
  <c r="AT30"/>
  <c r="AS30"/>
  <c r="AR30"/>
  <c r="AQ30"/>
  <c r="AP30"/>
  <c r="AN30"/>
  <c r="AM30"/>
  <c r="AL30"/>
  <c r="AK30"/>
  <c r="AJ30"/>
  <c r="AI30"/>
  <c r="AH30"/>
  <c r="AG30"/>
  <c r="AF30"/>
  <c r="AE30"/>
  <c r="D30"/>
  <c r="CG29"/>
  <c r="CE29"/>
  <c r="CD29"/>
  <c r="CC29"/>
  <c r="CB29"/>
  <c r="CA29"/>
  <c r="BZ29"/>
  <c r="BY29"/>
  <c r="BX29"/>
  <c r="BW29"/>
  <c r="BV29"/>
  <c r="BJ29"/>
  <c r="BI29"/>
  <c r="BH29"/>
  <c r="BG29"/>
  <c r="BF29"/>
  <c r="BE29"/>
  <c r="BD29"/>
  <c r="BC29"/>
  <c r="BB29"/>
  <c r="BA29"/>
  <c r="AY29"/>
  <c r="AX29"/>
  <c r="AW29"/>
  <c r="AV29"/>
  <c r="AU29"/>
  <c r="AT29"/>
  <c r="AS29"/>
  <c r="AR29"/>
  <c r="AQ29"/>
  <c r="AP29"/>
  <c r="AN29"/>
  <c r="AM29"/>
  <c r="AL29"/>
  <c r="AK29"/>
  <c r="AJ29"/>
  <c r="AI29"/>
  <c r="AH29"/>
  <c r="AG29"/>
  <c r="AF29"/>
  <c r="AE29"/>
  <c r="D29"/>
  <c r="CG28"/>
  <c r="CE28"/>
  <c r="CD28"/>
  <c r="CC28"/>
  <c r="CB28"/>
  <c r="CA28"/>
  <c r="BZ28"/>
  <c r="BY28"/>
  <c r="BX28"/>
  <c r="BW28"/>
  <c r="BV28"/>
  <c r="BJ28"/>
  <c r="BI28"/>
  <c r="BH28"/>
  <c r="BG28"/>
  <c r="BF28"/>
  <c r="BE28"/>
  <c r="BD28"/>
  <c r="BC28"/>
  <c r="BB28"/>
  <c r="BA28"/>
  <c r="AY28"/>
  <c r="AX28"/>
  <c r="AW28"/>
  <c r="AV28"/>
  <c r="AU28"/>
  <c r="AT28"/>
  <c r="AS28"/>
  <c r="AR28"/>
  <c r="AQ28"/>
  <c r="AP28"/>
  <c r="AN28"/>
  <c r="AM28"/>
  <c r="AL28"/>
  <c r="AK28"/>
  <c r="AJ28"/>
  <c r="AI28"/>
  <c r="AH28"/>
  <c r="AG28"/>
  <c r="AF28"/>
  <c r="AE28"/>
  <c r="D28"/>
  <c r="CG27"/>
  <c r="CE27"/>
  <c r="CD27"/>
  <c r="CC27"/>
  <c r="CB27"/>
  <c r="CA27"/>
  <c r="BZ27"/>
  <c r="BY27"/>
  <c r="BX27"/>
  <c r="BW27"/>
  <c r="BV27"/>
  <c r="BJ27"/>
  <c r="BI27"/>
  <c r="BH27"/>
  <c r="BG27"/>
  <c r="BF27"/>
  <c r="BE27"/>
  <c r="BD27"/>
  <c r="BC27"/>
  <c r="BB27"/>
  <c r="BA27"/>
  <c r="AY27"/>
  <c r="AX27"/>
  <c r="AW27"/>
  <c r="AV27"/>
  <c r="AU27"/>
  <c r="AT27"/>
  <c r="AS27"/>
  <c r="AR27"/>
  <c r="AQ27"/>
  <c r="AP27"/>
  <c r="AN27"/>
  <c r="AM27"/>
  <c r="AL27"/>
  <c r="AK27"/>
  <c r="AJ27"/>
  <c r="AI27"/>
  <c r="AH27"/>
  <c r="AG27"/>
  <c r="AF27"/>
  <c r="AE27"/>
  <c r="D27"/>
  <c r="CG26"/>
  <c r="CE26"/>
  <c r="CD26"/>
  <c r="CC26"/>
  <c r="CB26"/>
  <c r="CA26"/>
  <c r="BZ26"/>
  <c r="BY26"/>
  <c r="BX26"/>
  <c r="BW26"/>
  <c r="BV26"/>
  <c r="BJ26"/>
  <c r="BI26"/>
  <c r="BH26"/>
  <c r="BG26"/>
  <c r="BF26"/>
  <c r="BE26"/>
  <c r="BD26"/>
  <c r="BC26"/>
  <c r="BB26"/>
  <c r="BA26"/>
  <c r="AY26"/>
  <c r="AX26"/>
  <c r="AW26"/>
  <c r="AV26"/>
  <c r="AU26"/>
  <c r="AT26"/>
  <c r="AS26"/>
  <c r="AR26"/>
  <c r="AQ26"/>
  <c r="AP26"/>
  <c r="AN26"/>
  <c r="AM26"/>
  <c r="AL26"/>
  <c r="AK26"/>
  <c r="AJ26"/>
  <c r="AI26"/>
  <c r="AH26"/>
  <c r="AG26"/>
  <c r="AF26"/>
  <c r="AE26"/>
  <c r="CG25"/>
  <c r="CE25"/>
  <c r="CD25"/>
  <c r="CC25"/>
  <c r="CB25"/>
  <c r="CA25"/>
  <c r="BZ25"/>
  <c r="BY25"/>
  <c r="BX25"/>
  <c r="BW25"/>
  <c r="BV25"/>
  <c r="BJ25"/>
  <c r="BI25"/>
  <c r="BH25"/>
  <c r="BG25"/>
  <c r="BF25"/>
  <c r="BE25"/>
  <c r="BD25"/>
  <c r="BC25"/>
  <c r="BB25"/>
  <c r="BA25"/>
  <c r="AY25"/>
  <c r="AX25"/>
  <c r="AW25"/>
  <c r="AV25"/>
  <c r="AU25"/>
  <c r="AT25"/>
  <c r="AS25"/>
  <c r="AR25"/>
  <c r="AQ25"/>
  <c r="AP25"/>
  <c r="AN25"/>
  <c r="AM25"/>
  <c r="AL25"/>
  <c r="AK25"/>
  <c r="AJ25"/>
  <c r="AI25"/>
  <c r="AH25"/>
  <c r="AG25"/>
  <c r="AF25"/>
  <c r="AE25"/>
  <c r="CG24"/>
  <c r="CE24"/>
  <c r="CD24"/>
  <c r="CC24"/>
  <c r="CB24"/>
  <c r="CA24"/>
  <c r="BZ24"/>
  <c r="BY24"/>
  <c r="BX24"/>
  <c r="BW24"/>
  <c r="BV24"/>
  <c r="BJ24"/>
  <c r="BI24"/>
  <c r="BH24"/>
  <c r="BG24"/>
  <c r="BF24"/>
  <c r="BE24"/>
  <c r="BD24"/>
  <c r="BC24"/>
  <c r="BB24"/>
  <c r="BA24"/>
  <c r="AY24"/>
  <c r="AX24"/>
  <c r="AW24"/>
  <c r="AV24"/>
  <c r="AU24"/>
  <c r="AT24"/>
  <c r="AS24"/>
  <c r="AR24"/>
  <c r="AQ24"/>
  <c r="AP24"/>
  <c r="AN24"/>
  <c r="AM24"/>
  <c r="AL24"/>
  <c r="AK24"/>
  <c r="AJ24"/>
  <c r="AI24"/>
  <c r="AH24"/>
  <c r="AG24"/>
  <c r="AF24"/>
  <c r="AE24"/>
  <c r="CG23"/>
  <c r="CE23"/>
  <c r="CD23"/>
  <c r="CC23"/>
  <c r="CB23"/>
  <c r="CA23"/>
  <c r="BZ23"/>
  <c r="BY23"/>
  <c r="BX23"/>
  <c r="BW23"/>
  <c r="BV23"/>
  <c r="BJ23"/>
  <c r="BI23"/>
  <c r="BH23"/>
  <c r="BG23"/>
  <c r="BF23"/>
  <c r="BE23"/>
  <c r="BD23"/>
  <c r="BC23"/>
  <c r="BB23"/>
  <c r="BA23"/>
  <c r="AY23"/>
  <c r="AX23"/>
  <c r="AW23"/>
  <c r="AV23"/>
  <c r="AU23"/>
  <c r="AT23"/>
  <c r="AS23"/>
  <c r="AR23"/>
  <c r="AQ23"/>
  <c r="AP23"/>
  <c r="AN23"/>
  <c r="AM23"/>
  <c r="AL23"/>
  <c r="AK23"/>
  <c r="AJ23"/>
  <c r="AI23"/>
  <c r="AH23"/>
  <c r="AG23"/>
  <c r="AF23"/>
  <c r="AE23"/>
  <c r="CG22"/>
  <c r="CE22"/>
  <c r="CD22"/>
  <c r="CC22"/>
  <c r="CB22"/>
  <c r="CA22"/>
  <c r="BZ22"/>
  <c r="BY22"/>
  <c r="BX22"/>
  <c r="BW22"/>
  <c r="BV22"/>
  <c r="BJ22"/>
  <c r="BI22"/>
  <c r="BH22"/>
  <c r="BG22"/>
  <c r="BF22"/>
  <c r="BE22"/>
  <c r="BD22"/>
  <c r="BC22"/>
  <c r="BB22"/>
  <c r="BA22"/>
  <c r="AY22"/>
  <c r="AX22"/>
  <c r="AW22"/>
  <c r="AV22"/>
  <c r="AU22"/>
  <c r="AT22"/>
  <c r="AS22"/>
  <c r="AR22"/>
  <c r="AQ22"/>
  <c r="AP22"/>
  <c r="AN22"/>
  <c r="AM22"/>
  <c r="AL22"/>
  <c r="AK22"/>
  <c r="AJ22"/>
  <c r="AI22"/>
  <c r="AH22"/>
  <c r="AG22"/>
  <c r="AF22"/>
  <c r="AE22"/>
  <c r="CG21"/>
  <c r="CE21"/>
  <c r="CD21"/>
  <c r="CC21"/>
  <c r="CB21"/>
  <c r="CA21"/>
  <c r="BZ21"/>
  <c r="BY21"/>
  <c r="BX21"/>
  <c r="BW21"/>
  <c r="BV21"/>
  <c r="BJ21"/>
  <c r="BI21"/>
  <c r="BH21"/>
  <c r="BG21"/>
  <c r="BF21"/>
  <c r="BE21"/>
  <c r="BD21"/>
  <c r="BC21"/>
  <c r="BB21"/>
  <c r="BA21"/>
  <c r="AY21"/>
  <c r="AX21"/>
  <c r="AW21"/>
  <c r="AV21"/>
  <c r="AU21"/>
  <c r="AT21"/>
  <c r="AS21"/>
  <c r="AR21"/>
  <c r="AQ21"/>
  <c r="AP21"/>
  <c r="AN21"/>
  <c r="AM21"/>
  <c r="AL21"/>
  <c r="AK21"/>
  <c r="AJ21"/>
  <c r="AI21"/>
  <c r="AH21"/>
  <c r="AG21"/>
  <c r="AF21"/>
  <c r="AE21"/>
  <c r="CG20"/>
  <c r="CE20"/>
  <c r="CD20"/>
  <c r="CC20"/>
  <c r="CB20"/>
  <c r="CA20"/>
  <c r="BZ20"/>
  <c r="BY20"/>
  <c r="BX20"/>
  <c r="BW20"/>
  <c r="BV20"/>
  <c r="BJ20"/>
  <c r="BI20"/>
  <c r="BH20"/>
  <c r="BG20"/>
  <c r="BF20"/>
  <c r="BE20"/>
  <c r="BD20"/>
  <c r="BC20"/>
  <c r="BB20"/>
  <c r="BA20"/>
  <c r="AY20"/>
  <c r="AX20"/>
  <c r="AW20"/>
  <c r="AV20"/>
  <c r="AU20"/>
  <c r="AT20"/>
  <c r="AS20"/>
  <c r="AR20"/>
  <c r="AQ20"/>
  <c r="AP20"/>
  <c r="AN20"/>
  <c r="AM20"/>
  <c r="AL20"/>
  <c r="AK20"/>
  <c r="AJ20"/>
  <c r="AI20"/>
  <c r="AH20"/>
  <c r="AG20"/>
  <c r="AF20"/>
  <c r="AE20"/>
  <c r="CG19"/>
  <c r="CE19"/>
  <c r="CD19"/>
  <c r="CC19"/>
  <c r="CB19"/>
  <c r="CA19"/>
  <c r="BZ19"/>
  <c r="BY19"/>
  <c r="BX19"/>
  <c r="BW19"/>
  <c r="BV19"/>
  <c r="BJ19"/>
  <c r="BI19"/>
  <c r="BH19"/>
  <c r="BG19"/>
  <c r="BF19"/>
  <c r="BE19"/>
  <c r="BD19"/>
  <c r="BC19"/>
  <c r="BB19"/>
  <c r="BA19"/>
  <c r="AY19"/>
  <c r="AX19"/>
  <c r="AW19"/>
  <c r="AV19"/>
  <c r="AU19"/>
  <c r="AT19"/>
  <c r="AS19"/>
  <c r="AR19"/>
  <c r="AQ19"/>
  <c r="AP19"/>
  <c r="AN19"/>
  <c r="AM19"/>
  <c r="AL19"/>
  <c r="AK19"/>
  <c r="AJ19"/>
  <c r="AI19"/>
  <c r="AH19"/>
  <c r="AG19"/>
  <c r="AF19"/>
  <c r="AE19"/>
  <c r="CG18"/>
  <c r="CE18"/>
  <c r="CD18"/>
  <c r="CC18"/>
  <c r="CB18"/>
  <c r="CA18"/>
  <c r="BZ18"/>
  <c r="BY18"/>
  <c r="BX18"/>
  <c r="BW18"/>
  <c r="BV18"/>
  <c r="BJ18"/>
  <c r="BI18"/>
  <c r="BH18"/>
  <c r="BG18"/>
  <c r="BF18"/>
  <c r="BE18"/>
  <c r="BD18"/>
  <c r="BC18"/>
  <c r="BB18"/>
  <c r="BA18"/>
  <c r="AY18"/>
  <c r="AX18"/>
  <c r="AW18"/>
  <c r="AV18"/>
  <c r="AU18"/>
  <c r="AT18"/>
  <c r="AS18"/>
  <c r="AR18"/>
  <c r="AQ18"/>
  <c r="AP18"/>
  <c r="AN18"/>
  <c r="AM18"/>
  <c r="AL18"/>
  <c r="AK18"/>
  <c r="AJ18"/>
  <c r="AI18"/>
  <c r="AH18"/>
  <c r="AG18"/>
  <c r="AF18"/>
  <c r="AE18"/>
  <c r="CG17"/>
  <c r="CE17"/>
  <c r="CD17"/>
  <c r="CC17"/>
  <c r="CB17"/>
  <c r="CA17"/>
  <c r="BZ17"/>
  <c r="BY17"/>
  <c r="BX17"/>
  <c r="BW17"/>
  <c r="BV17"/>
  <c r="BJ17"/>
  <c r="BI17"/>
  <c r="BH17"/>
  <c r="BG17"/>
  <c r="BF17"/>
  <c r="BE17"/>
  <c r="BD17"/>
  <c r="BC17"/>
  <c r="BB17"/>
  <c r="BA17"/>
  <c r="AY17"/>
  <c r="AX17"/>
  <c r="AW17"/>
  <c r="AV17"/>
  <c r="AU17"/>
  <c r="AT17"/>
  <c r="AS17"/>
  <c r="AR17"/>
  <c r="AQ17"/>
  <c r="AP17"/>
  <c r="AN17"/>
  <c r="AM17"/>
  <c r="AL17"/>
  <c r="AK17"/>
  <c r="AJ17"/>
  <c r="AI17"/>
  <c r="AH17"/>
  <c r="AG17"/>
  <c r="AF17"/>
  <c r="AE17"/>
  <c r="CG16"/>
  <c r="CE16"/>
  <c r="CD16"/>
  <c r="CC16"/>
  <c r="CB16"/>
  <c r="CA16"/>
  <c r="BZ16"/>
  <c r="BY16"/>
  <c r="BX16"/>
  <c r="BW16"/>
  <c r="BV16"/>
  <c r="BJ16"/>
  <c r="BI16"/>
  <c r="BH16"/>
  <c r="BG16"/>
  <c r="BF16"/>
  <c r="BE16"/>
  <c r="BD16"/>
  <c r="BC16"/>
  <c r="BB16"/>
  <c r="BA16"/>
  <c r="AY16"/>
  <c r="AX16"/>
  <c r="AW16"/>
  <c r="AV16"/>
  <c r="AU16"/>
  <c r="AT16"/>
  <c r="AS16"/>
  <c r="AR16"/>
  <c r="AQ16"/>
  <c r="AP16"/>
  <c r="AN16"/>
  <c r="AM16"/>
  <c r="AL16"/>
  <c r="AK16"/>
  <c r="AJ16"/>
  <c r="AI16"/>
  <c r="AH16"/>
  <c r="AG16"/>
  <c r="AF16"/>
  <c r="AE16"/>
  <c r="CG15"/>
  <c r="CE15"/>
  <c r="CD15"/>
  <c r="CC15"/>
  <c r="CB15"/>
  <c r="CA15"/>
  <c r="BZ15"/>
  <c r="BY15"/>
  <c r="BX15"/>
  <c r="BW15"/>
  <c r="BV15"/>
  <c r="BJ15"/>
  <c r="BI15"/>
  <c r="BH15"/>
  <c r="BG15"/>
  <c r="BF15"/>
  <c r="BE15"/>
  <c r="BD15"/>
  <c r="BC15"/>
  <c r="BB15"/>
  <c r="BA15"/>
  <c r="AY15"/>
  <c r="AX15"/>
  <c r="AW15"/>
  <c r="AV15"/>
  <c r="AU15"/>
  <c r="AT15"/>
  <c r="AS15"/>
  <c r="AR15"/>
  <c r="AQ15"/>
  <c r="AP15"/>
  <c r="AN15"/>
  <c r="AM15"/>
  <c r="AL15"/>
  <c r="AK15"/>
  <c r="AJ15"/>
  <c r="AI15"/>
  <c r="AH15"/>
  <c r="AG15"/>
  <c r="AF15"/>
  <c r="AE15"/>
  <c r="CG14"/>
  <c r="CE14"/>
  <c r="CD14"/>
  <c r="CC14"/>
  <c r="CB14"/>
  <c r="CA14"/>
  <c r="BZ14"/>
  <c r="BY14"/>
  <c r="BX14"/>
  <c r="BW14"/>
  <c r="BV14"/>
  <c r="BJ14"/>
  <c r="BI14"/>
  <c r="BH14"/>
  <c r="BG14"/>
  <c r="BF14"/>
  <c r="BE14"/>
  <c r="BD14"/>
  <c r="BC14"/>
  <c r="BB14"/>
  <c r="BA14"/>
  <c r="AY14"/>
  <c r="AX14"/>
  <c r="AW14"/>
  <c r="AV14"/>
  <c r="AU14"/>
  <c r="AT14"/>
  <c r="AS14"/>
  <c r="AR14"/>
  <c r="AQ14"/>
  <c r="AP14"/>
  <c r="AN14"/>
  <c r="AM14"/>
  <c r="AL14"/>
  <c r="AK14"/>
  <c r="AJ14"/>
  <c r="AI14"/>
  <c r="AH14"/>
  <c r="AG14"/>
  <c r="AF14"/>
  <c r="AE14"/>
  <c r="CG13"/>
  <c r="CE13"/>
  <c r="CD13"/>
  <c r="CC13"/>
  <c r="CB13"/>
  <c r="CA13"/>
  <c r="BZ13"/>
  <c r="BY13"/>
  <c r="BX13"/>
  <c r="BW13"/>
  <c r="BV13"/>
  <c r="BJ13"/>
  <c r="BI13"/>
  <c r="BH13"/>
  <c r="BG13"/>
  <c r="BF13"/>
  <c r="BE13"/>
  <c r="BD13"/>
  <c r="BC13"/>
  <c r="BB13"/>
  <c r="BA13"/>
  <c r="AY13"/>
  <c r="AX13"/>
  <c r="AW13"/>
  <c r="AV13"/>
  <c r="AU13"/>
  <c r="AT13"/>
  <c r="AS13"/>
  <c r="AR13"/>
  <c r="AQ13"/>
  <c r="AP13"/>
  <c r="AN13"/>
  <c r="AM13"/>
  <c r="AL13"/>
  <c r="AK13"/>
  <c r="AJ13"/>
  <c r="AI13"/>
  <c r="AH13"/>
  <c r="AG13"/>
  <c r="AF13"/>
  <c r="AE13"/>
  <c r="CG12"/>
  <c r="CE12"/>
  <c r="CD12"/>
  <c r="CC12"/>
  <c r="CB12"/>
  <c r="CA12"/>
  <c r="BZ12"/>
  <c r="BY12"/>
  <c r="BX12"/>
  <c r="BW12"/>
  <c r="BV12"/>
  <c r="BJ12"/>
  <c r="BI12"/>
  <c r="BH12"/>
  <c r="BG12"/>
  <c r="BF12"/>
  <c r="BE12"/>
  <c r="BD12"/>
  <c r="BC12"/>
  <c r="BB12"/>
  <c r="BA12"/>
  <c r="AY12"/>
  <c r="AX12"/>
  <c r="AW12"/>
  <c r="AV12"/>
  <c r="AU12"/>
  <c r="AT12"/>
  <c r="AS12"/>
  <c r="AR12"/>
  <c r="AQ12"/>
  <c r="AP12"/>
  <c r="AN12"/>
  <c r="AM12"/>
  <c r="AL12"/>
  <c r="AK12"/>
  <c r="AJ12"/>
  <c r="AI12"/>
  <c r="AH12"/>
  <c r="AG12"/>
  <c r="AF12"/>
  <c r="AE12"/>
  <c r="CG11"/>
  <c r="CE11"/>
  <c r="CD11"/>
  <c r="CC11"/>
  <c r="CB11"/>
  <c r="CA11"/>
  <c r="BZ11"/>
  <c r="BY11"/>
  <c r="BX11"/>
  <c r="BW11"/>
  <c r="BV11"/>
  <c r="BJ11"/>
  <c r="BI11"/>
  <c r="BH11"/>
  <c r="BG11"/>
  <c r="BF11"/>
  <c r="BE11"/>
  <c r="BD11"/>
  <c r="BC11"/>
  <c r="BB11"/>
  <c r="BA11"/>
  <c r="AY11"/>
  <c r="AX11"/>
  <c r="AW11"/>
  <c r="AV11"/>
  <c r="AU11"/>
  <c r="AT11"/>
  <c r="AS11"/>
  <c r="AR11"/>
  <c r="AQ11"/>
  <c r="AP11"/>
  <c r="AN11"/>
  <c r="AM11"/>
  <c r="AL11"/>
  <c r="AK11"/>
  <c r="AJ11"/>
  <c r="AI11"/>
  <c r="AH11"/>
  <c r="AG11"/>
  <c r="AF11"/>
  <c r="AE11"/>
  <c r="CG10"/>
  <c r="CE10"/>
  <c r="CD10"/>
  <c r="CC10"/>
  <c r="CB10"/>
  <c r="CA10"/>
  <c r="BZ10"/>
  <c r="BY10"/>
  <c r="BX10"/>
  <c r="BW10"/>
  <c r="BV10"/>
  <c r="BJ10"/>
  <c r="BI10"/>
  <c r="BH10"/>
  <c r="BG10"/>
  <c r="BF10"/>
  <c r="BE10"/>
  <c r="BD10"/>
  <c r="BC10"/>
  <c r="BB10"/>
  <c r="BA10"/>
  <c r="AY10"/>
  <c r="AX10"/>
  <c r="AW10"/>
  <c r="AV10"/>
  <c r="AU10"/>
  <c r="AT10"/>
  <c r="AS10"/>
  <c r="AR10"/>
  <c r="AQ10"/>
  <c r="AP10"/>
  <c r="AN10"/>
  <c r="AM10"/>
  <c r="AL10"/>
  <c r="AK10"/>
  <c r="AJ10"/>
  <c r="AI10"/>
  <c r="AH10"/>
  <c r="AG10"/>
  <c r="AF10"/>
  <c r="AE10"/>
  <c r="CG9"/>
  <c r="CE9"/>
  <c r="CD9"/>
  <c r="CC9"/>
  <c r="CB9"/>
  <c r="CA9"/>
  <c r="BZ9"/>
  <c r="BY9"/>
  <c r="BX9"/>
  <c r="BW9"/>
  <c r="BV9"/>
  <c r="BJ9"/>
  <c r="BI9"/>
  <c r="BH9"/>
  <c r="BG9"/>
  <c r="BF9"/>
  <c r="BE9"/>
  <c r="BD9"/>
  <c r="BC9"/>
  <c r="BB9"/>
  <c r="BA9"/>
  <c r="AY9"/>
  <c r="AX9"/>
  <c r="AW9"/>
  <c r="AV9"/>
  <c r="AU9"/>
  <c r="AT9"/>
  <c r="AS9"/>
  <c r="AR9"/>
  <c r="AQ9"/>
  <c r="AP9"/>
  <c r="AN9"/>
  <c r="AM9"/>
  <c r="AL9"/>
  <c r="AK9"/>
  <c r="AJ9"/>
  <c r="AI9"/>
  <c r="AH9"/>
  <c r="AG9"/>
  <c r="AF9"/>
  <c r="AE9"/>
  <c r="CG8"/>
  <c r="CE8"/>
  <c r="CD8"/>
  <c r="CC8"/>
  <c r="CB8"/>
  <c r="CA8"/>
  <c r="BZ8"/>
  <c r="BY8"/>
  <c r="BX8"/>
  <c r="BW8"/>
  <c r="BV8"/>
  <c r="BJ8"/>
  <c r="BI8"/>
  <c r="BH8"/>
  <c r="BG8"/>
  <c r="BF8"/>
  <c r="BE8"/>
  <c r="BD8"/>
  <c r="BC8"/>
  <c r="BB8"/>
  <c r="BA8"/>
  <c r="AY8"/>
  <c r="AX8"/>
  <c r="AW8"/>
  <c r="AV8"/>
  <c r="AU8"/>
  <c r="AT8"/>
  <c r="AS8"/>
  <c r="AR8"/>
  <c r="AQ8"/>
  <c r="AP8"/>
  <c r="AN8"/>
  <c r="AM8"/>
  <c r="AL8"/>
  <c r="AK8"/>
  <c r="AJ8"/>
  <c r="AI8"/>
  <c r="AH8"/>
  <c r="AG8"/>
  <c r="AF8"/>
  <c r="AE8"/>
  <c r="CG7"/>
  <c r="CE7"/>
  <c r="CD7"/>
  <c r="CC7"/>
  <c r="CB7"/>
  <c r="CA7"/>
  <c r="BZ7"/>
  <c r="BY7"/>
  <c r="BX7"/>
  <c r="BW7"/>
  <c r="BV7"/>
  <c r="BJ7"/>
  <c r="BI7"/>
  <c r="BH7"/>
  <c r="BG7"/>
  <c r="BF7"/>
  <c r="BE7"/>
  <c r="BD7"/>
  <c r="BC7"/>
  <c r="BB7"/>
  <c r="BA7"/>
  <c r="AY7"/>
  <c r="AX7"/>
  <c r="AW7"/>
  <c r="AV7"/>
  <c r="AU7"/>
  <c r="AT7"/>
  <c r="AS7"/>
  <c r="AR7"/>
  <c r="AQ7"/>
  <c r="AP7"/>
  <c r="AN7"/>
  <c r="AM7"/>
  <c r="AL7"/>
  <c r="AK7"/>
  <c r="AJ7"/>
  <c r="AI7"/>
  <c r="AH7"/>
  <c r="AG7"/>
  <c r="AF7"/>
  <c r="AE7"/>
  <c r="D7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CG6"/>
  <c r="CE6"/>
  <c r="CD6"/>
  <c r="CC6"/>
  <c r="CB6"/>
  <c r="CA6"/>
  <c r="BZ6"/>
  <c r="BY6"/>
  <c r="BX6"/>
  <c r="BW6"/>
  <c r="BV6"/>
  <c r="BJ6"/>
  <c r="BI6"/>
  <c r="BH6"/>
  <c r="BG6"/>
  <c r="BF6"/>
  <c r="BE6"/>
  <c r="BD6"/>
  <c r="BC6"/>
  <c r="BB6"/>
  <c r="BA6"/>
  <c r="AY6"/>
  <c r="AX6"/>
  <c r="AW6"/>
  <c r="AV6"/>
  <c r="AU6"/>
  <c r="AT6"/>
  <c r="AS6"/>
  <c r="AR6"/>
  <c r="AQ6"/>
  <c r="AP6"/>
  <c r="AN6"/>
  <c r="AM6"/>
  <c r="AL6"/>
  <c r="AK6"/>
  <c r="AJ6"/>
  <c r="AI6"/>
  <c r="AH6"/>
  <c r="AG6"/>
  <c r="AF6"/>
  <c r="AE6"/>
  <c r="CF71" l="1"/>
  <c r="CF34"/>
  <c r="AD34" s="1"/>
  <c r="CF36"/>
  <c r="AD36" s="1"/>
  <c r="CF38"/>
  <c r="AD38" s="1"/>
  <c r="CF40"/>
  <c r="AD40" s="1"/>
  <c r="CF42"/>
  <c r="AD42" s="1"/>
  <c r="CF44"/>
  <c r="AD44" s="1"/>
  <c r="CF46"/>
  <c r="AD46" s="1"/>
  <c r="CF48"/>
  <c r="AD48" s="1"/>
  <c r="CF50"/>
  <c r="AD50" s="1"/>
  <c r="CF52"/>
  <c r="AD52" s="1"/>
  <c r="CF54"/>
  <c r="AD54" s="1"/>
  <c r="CF56"/>
  <c r="AD56" s="1"/>
  <c r="CF58"/>
  <c r="AD58" s="1"/>
  <c r="CF60"/>
  <c r="AD60" s="1"/>
  <c r="CF62"/>
  <c r="AD62" s="1"/>
  <c r="CF64"/>
  <c r="AD64" s="1"/>
  <c r="CF66"/>
  <c r="AD66" s="1"/>
  <c r="CF68"/>
  <c r="AD68" s="1"/>
  <c r="CF70"/>
  <c r="AD70" s="1"/>
  <c r="CF16" i="2"/>
  <c r="CF20"/>
  <c r="CF24"/>
  <c r="CF28"/>
  <c r="CF32"/>
  <c r="CF36"/>
  <c r="CF40"/>
  <c r="CF44"/>
  <c r="CF48"/>
  <c r="CF52"/>
  <c r="CF56"/>
  <c r="CF60"/>
  <c r="CF64"/>
  <c r="CF68"/>
  <c r="CF72"/>
  <c r="CF76"/>
  <c r="CF80"/>
  <c r="CF15"/>
  <c r="CF19"/>
  <c r="CF23"/>
  <c r="CF27"/>
  <c r="CF31"/>
  <c r="CF35"/>
  <c r="CF39"/>
  <c r="CF43"/>
  <c r="CF47"/>
  <c r="CF51"/>
  <c r="CF55"/>
  <c r="CF59"/>
  <c r="CF63"/>
  <c r="CF67"/>
  <c r="CF71"/>
  <c r="CF75"/>
  <c r="CF79"/>
  <c r="CF17"/>
  <c r="CF21"/>
  <c r="CF25"/>
  <c r="CF29"/>
  <c r="CF33"/>
  <c r="CF37"/>
  <c r="CF41"/>
  <c r="CF45"/>
  <c r="CF49"/>
  <c r="CF53"/>
  <c r="CF57"/>
  <c r="CF61"/>
  <c r="CF65"/>
  <c r="CF69"/>
  <c r="CF73"/>
  <c r="CF77"/>
  <c r="CF81"/>
  <c r="CF83"/>
  <c r="CF10" i="3"/>
  <c r="AD10" s="1"/>
  <c r="CF12"/>
  <c r="AD12" s="1"/>
  <c r="CF14"/>
  <c r="AD14" s="1"/>
  <c r="CF16"/>
  <c r="AD16" s="1"/>
  <c r="CF18"/>
  <c r="AD18" s="1"/>
  <c r="CF20"/>
  <c r="AD20" s="1"/>
  <c r="CF22"/>
  <c r="AD22" s="1"/>
  <c r="CF24"/>
  <c r="AD24" s="1"/>
  <c r="CF26"/>
  <c r="AD26" s="1"/>
  <c r="CF28"/>
  <c r="AD28" s="1"/>
  <c r="CF30"/>
  <c r="AD30" s="1"/>
  <c r="CF32"/>
  <c r="AD32" s="1"/>
  <c r="CG72"/>
  <c r="AN72"/>
  <c r="AN73" s="1"/>
  <c r="AW72"/>
  <c r="AW73" s="1"/>
  <c r="Y74" s="1"/>
  <c r="BJ72"/>
  <c r="BJ73" s="1"/>
  <c r="AA75" s="1"/>
  <c r="AF72"/>
  <c r="S72" s="1"/>
  <c r="S73" s="1"/>
  <c r="AJ72"/>
  <c r="AJ73" s="1"/>
  <c r="BB72"/>
  <c r="BB73" s="1"/>
  <c r="S75" s="1"/>
  <c r="BF72"/>
  <c r="BF73" s="1"/>
  <c r="W75" s="1"/>
  <c r="AS72"/>
  <c r="AS73" s="1"/>
  <c r="U74" s="1"/>
  <c r="CF7"/>
  <c r="AD7" s="1"/>
  <c r="AE72"/>
  <c r="R72" s="1"/>
  <c r="R73" s="1"/>
  <c r="AI72"/>
  <c r="V72" s="1"/>
  <c r="V73" s="1"/>
  <c r="AM72"/>
  <c r="Z72" s="1"/>
  <c r="Z73" s="1"/>
  <c r="AR72"/>
  <c r="AR73" s="1"/>
  <c r="T74" s="1"/>
  <c r="AV72"/>
  <c r="AV73" s="1"/>
  <c r="X74" s="1"/>
  <c r="BA72"/>
  <c r="BA73" s="1"/>
  <c r="R75" s="1"/>
  <c r="BE72"/>
  <c r="BE73" s="1"/>
  <c r="V75" s="1"/>
  <c r="BI72"/>
  <c r="BI73" s="1"/>
  <c r="Z75" s="1"/>
  <c r="CF6"/>
  <c r="AD6" s="1"/>
  <c r="CF9"/>
  <c r="AD9" s="1"/>
  <c r="AG72"/>
  <c r="T72" s="1"/>
  <c r="T73" s="1"/>
  <c r="AK72"/>
  <c r="AK73" s="1"/>
  <c r="AP72"/>
  <c r="AP73" s="1"/>
  <c r="R74" s="1"/>
  <c r="AT72"/>
  <c r="AX72"/>
  <c r="AX73" s="1"/>
  <c r="Z74" s="1"/>
  <c r="BC72"/>
  <c r="BC73" s="1"/>
  <c r="T75" s="1"/>
  <c r="BG72"/>
  <c r="BG73" s="1"/>
  <c r="X75" s="1"/>
  <c r="CF8"/>
  <c r="AD8" s="1"/>
  <c r="AH72"/>
  <c r="AH73" s="1"/>
  <c r="AL72"/>
  <c r="AL73" s="1"/>
  <c r="AQ72"/>
  <c r="AQ73" s="1"/>
  <c r="S74" s="1"/>
  <c r="AU72"/>
  <c r="AU73" s="1"/>
  <c r="W74" s="1"/>
  <c r="AY72"/>
  <c r="BD72"/>
  <c r="BD73" s="1"/>
  <c r="U75" s="1"/>
  <c r="BH72"/>
  <c r="BH73" s="1"/>
  <c r="Y75" s="1"/>
  <c r="CF11"/>
  <c r="AD11" s="1"/>
  <c r="CF13"/>
  <c r="AD13" s="1"/>
  <c r="CF15"/>
  <c r="AD15" s="1"/>
  <c r="CF17"/>
  <c r="AD17" s="1"/>
  <c r="CF19"/>
  <c r="AD19" s="1"/>
  <c r="CF21"/>
  <c r="AD21" s="1"/>
  <c r="CF23"/>
  <c r="AD23" s="1"/>
  <c r="CF25"/>
  <c r="AD25" s="1"/>
  <c r="CF27"/>
  <c r="AD27" s="1"/>
  <c r="CF29"/>
  <c r="AD29" s="1"/>
  <c r="CF31"/>
  <c r="AD31" s="1"/>
  <c r="CF33"/>
  <c r="AD33" s="1"/>
  <c r="CF35"/>
  <c r="AD35" s="1"/>
  <c r="CF37"/>
  <c r="AD37" s="1"/>
  <c r="CF39"/>
  <c r="AD39" s="1"/>
  <c r="CF41"/>
  <c r="AD41" s="1"/>
  <c r="CF43"/>
  <c r="AD43" s="1"/>
  <c r="CF45"/>
  <c r="AD45" s="1"/>
  <c r="CF47"/>
  <c r="AD47" s="1"/>
  <c r="CF49"/>
  <c r="AD49" s="1"/>
  <c r="CF51"/>
  <c r="AD51" s="1"/>
  <c r="CF53"/>
  <c r="AD53" s="1"/>
  <c r="CF55"/>
  <c r="AD55" s="1"/>
  <c r="CF57"/>
  <c r="AD57" s="1"/>
  <c r="CF59"/>
  <c r="AD59" s="1"/>
  <c r="CF61"/>
  <c r="AD61" s="1"/>
  <c r="CF63"/>
  <c r="AD63" s="1"/>
  <c r="CF65"/>
  <c r="AD65" s="1"/>
  <c r="CF67"/>
  <c r="AD67" s="1"/>
  <c r="CF69"/>
  <c r="AD69" s="1"/>
  <c r="W72"/>
  <c r="W73" s="1"/>
  <c r="AM73"/>
  <c r="AY73"/>
  <c r="AA74" s="1"/>
  <c r="AT73"/>
  <c r="V74" s="1"/>
  <c r="AB73"/>
  <c r="Y72" l="1"/>
  <c r="Y73" s="1"/>
  <c r="Y76" s="1"/>
  <c r="X72"/>
  <c r="X73" s="1"/>
  <c r="X76" s="1"/>
  <c r="AA72"/>
  <c r="AA73" s="1"/>
  <c r="U72"/>
  <c r="U73" s="1"/>
  <c r="AI73"/>
  <c r="AF73"/>
  <c r="AG73"/>
  <c r="AE73"/>
  <c r="U76"/>
  <c r="V76"/>
  <c r="AA76"/>
  <c r="S76"/>
  <c r="T76"/>
  <c r="Z76"/>
  <c r="R76"/>
  <c r="W76"/>
  <c r="AB87" i="2" l="1"/>
  <c r="CG85"/>
  <c r="CE85"/>
  <c r="CD85"/>
  <c r="CC85"/>
  <c r="CB85"/>
  <c r="CA85"/>
  <c r="BZ85"/>
  <c r="BY85"/>
  <c r="BX85"/>
  <c r="BW85"/>
  <c r="BV85"/>
  <c r="BJ85"/>
  <c r="BI85"/>
  <c r="BH85"/>
  <c r="BG85"/>
  <c r="BF85"/>
  <c r="BE85"/>
  <c r="BD85"/>
  <c r="BC85"/>
  <c r="BB85"/>
  <c r="BA85"/>
  <c r="AY85"/>
  <c r="AX85"/>
  <c r="AW85"/>
  <c r="AV85"/>
  <c r="AU85"/>
  <c r="AT85"/>
  <c r="AS85"/>
  <c r="AR85"/>
  <c r="AQ85"/>
  <c r="AP85"/>
  <c r="AN85"/>
  <c r="AM85"/>
  <c r="AL85"/>
  <c r="AK85"/>
  <c r="AJ85"/>
  <c r="AI85"/>
  <c r="AH85"/>
  <c r="AG85"/>
  <c r="AF85"/>
  <c r="AE85"/>
  <c r="CG14"/>
  <c r="CE14"/>
  <c r="CD14"/>
  <c r="CC14"/>
  <c r="CB14"/>
  <c r="CA14"/>
  <c r="BZ14"/>
  <c r="BY14"/>
  <c r="BX14"/>
  <c r="BW14"/>
  <c r="BV14"/>
  <c r="BJ14"/>
  <c r="BI14"/>
  <c r="BH14"/>
  <c r="BG14"/>
  <c r="BF14"/>
  <c r="BE14"/>
  <c r="BD14"/>
  <c r="BC14"/>
  <c r="BB14"/>
  <c r="BA14"/>
  <c r="AY14"/>
  <c r="AX14"/>
  <c r="AW14"/>
  <c r="AV14"/>
  <c r="AU14"/>
  <c r="AT14"/>
  <c r="AS14"/>
  <c r="AR14"/>
  <c r="AQ14"/>
  <c r="AP14"/>
  <c r="AN14"/>
  <c r="AM14"/>
  <c r="AL14"/>
  <c r="AK14"/>
  <c r="AJ14"/>
  <c r="AI14"/>
  <c r="AH14"/>
  <c r="AG14"/>
  <c r="AF14"/>
  <c r="AE14"/>
  <c r="CG13"/>
  <c r="CE13"/>
  <c r="CD13"/>
  <c r="CC13"/>
  <c r="CB13"/>
  <c r="CA13"/>
  <c r="BZ13"/>
  <c r="BY13"/>
  <c r="BX13"/>
  <c r="BW13"/>
  <c r="BV13"/>
  <c r="BJ13"/>
  <c r="BI13"/>
  <c r="BH13"/>
  <c r="BG13"/>
  <c r="BF13"/>
  <c r="BE13"/>
  <c r="BD13"/>
  <c r="BC13"/>
  <c r="BB13"/>
  <c r="BA13"/>
  <c r="AY13"/>
  <c r="AX13"/>
  <c r="AW13"/>
  <c r="AV13"/>
  <c r="AU13"/>
  <c r="AT13"/>
  <c r="AS13"/>
  <c r="AR13"/>
  <c r="AQ13"/>
  <c r="AP13"/>
  <c r="AN13"/>
  <c r="AM13"/>
  <c r="AL13"/>
  <c r="AK13"/>
  <c r="AJ13"/>
  <c r="AI13"/>
  <c r="AH13"/>
  <c r="AG13"/>
  <c r="AF13"/>
  <c r="AE13"/>
  <c r="CG12"/>
  <c r="CE12"/>
  <c r="CD12"/>
  <c r="CC12"/>
  <c r="CB12"/>
  <c r="CA12"/>
  <c r="BZ12"/>
  <c r="BY12"/>
  <c r="BX12"/>
  <c r="BW12"/>
  <c r="BV12"/>
  <c r="BJ12"/>
  <c r="BI12"/>
  <c r="BH12"/>
  <c r="BG12"/>
  <c r="BF12"/>
  <c r="BE12"/>
  <c r="BD12"/>
  <c r="BC12"/>
  <c r="BB12"/>
  <c r="BA12"/>
  <c r="AY12"/>
  <c r="AX12"/>
  <c r="AW12"/>
  <c r="AV12"/>
  <c r="AU12"/>
  <c r="AT12"/>
  <c r="AS12"/>
  <c r="AR12"/>
  <c r="AQ12"/>
  <c r="AP12"/>
  <c r="AN12"/>
  <c r="AM12"/>
  <c r="AL12"/>
  <c r="AK12"/>
  <c r="AJ12"/>
  <c r="AI12"/>
  <c r="AH12"/>
  <c r="AG12"/>
  <c r="AF12"/>
  <c r="AE12"/>
  <c r="D12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CG11"/>
  <c r="CE11"/>
  <c r="CD11"/>
  <c r="CC11"/>
  <c r="CB11"/>
  <c r="CA11"/>
  <c r="BZ11"/>
  <c r="BY11"/>
  <c r="BX11"/>
  <c r="BW11"/>
  <c r="BV11"/>
  <c r="BJ11"/>
  <c r="BI11"/>
  <c r="BH11"/>
  <c r="BG11"/>
  <c r="BF11"/>
  <c r="BE11"/>
  <c r="BD11"/>
  <c r="BC11"/>
  <c r="BB11"/>
  <c r="BA11"/>
  <c r="AY11"/>
  <c r="AX11"/>
  <c r="AW11"/>
  <c r="AV11"/>
  <c r="AU11"/>
  <c r="AT11"/>
  <c r="AS11"/>
  <c r="AR11"/>
  <c r="AQ11"/>
  <c r="AP11"/>
  <c r="AN11"/>
  <c r="AM11"/>
  <c r="AL11"/>
  <c r="AK11"/>
  <c r="AJ11"/>
  <c r="AI11"/>
  <c r="AH11"/>
  <c r="AG11"/>
  <c r="AF11"/>
  <c r="AE11"/>
  <c r="CG10"/>
  <c r="CE10"/>
  <c r="CD10"/>
  <c r="CC10"/>
  <c r="CB10"/>
  <c r="CA10"/>
  <c r="BZ10"/>
  <c r="BY10"/>
  <c r="BX10"/>
  <c r="BW10"/>
  <c r="BV10"/>
  <c r="BJ10"/>
  <c r="BI10"/>
  <c r="BH10"/>
  <c r="BG10"/>
  <c r="BF10"/>
  <c r="BE10"/>
  <c r="BD10"/>
  <c r="BC10"/>
  <c r="BB10"/>
  <c r="BA10"/>
  <c r="AY10"/>
  <c r="AX10"/>
  <c r="AW10"/>
  <c r="AV10"/>
  <c r="AU10"/>
  <c r="AT10"/>
  <c r="AS10"/>
  <c r="AR10"/>
  <c r="AQ10"/>
  <c r="AP10"/>
  <c r="AN10"/>
  <c r="AM10"/>
  <c r="AL10"/>
  <c r="AK10"/>
  <c r="AJ10"/>
  <c r="AI10"/>
  <c r="AH10"/>
  <c r="AG10"/>
  <c r="AF10"/>
  <c r="AE10"/>
  <c r="D10"/>
  <c r="CG9"/>
  <c r="CE9"/>
  <c r="CD9"/>
  <c r="CC9"/>
  <c r="CB9"/>
  <c r="CA9"/>
  <c r="BZ9"/>
  <c r="BY9"/>
  <c r="BX9"/>
  <c r="BW9"/>
  <c r="BV9"/>
  <c r="BJ9"/>
  <c r="BI9"/>
  <c r="BH9"/>
  <c r="BG9"/>
  <c r="BF9"/>
  <c r="BE9"/>
  <c r="BD9"/>
  <c r="BC9"/>
  <c r="BB9"/>
  <c r="BA9"/>
  <c r="AY9"/>
  <c r="AX9"/>
  <c r="AW9"/>
  <c r="AV9"/>
  <c r="AU9"/>
  <c r="AT9"/>
  <c r="AS9"/>
  <c r="AR9"/>
  <c r="AQ9"/>
  <c r="AP9"/>
  <c r="AN9"/>
  <c r="AM9"/>
  <c r="AL9"/>
  <c r="AK9"/>
  <c r="AJ9"/>
  <c r="AI9"/>
  <c r="AH9"/>
  <c r="AG9"/>
  <c r="AF9"/>
  <c r="AE9"/>
  <c r="CG8"/>
  <c r="CE8"/>
  <c r="CD8"/>
  <c r="CC8"/>
  <c r="CB8"/>
  <c r="CA8"/>
  <c r="BZ8"/>
  <c r="BY8"/>
  <c r="BX8"/>
  <c r="BW8"/>
  <c r="BV8"/>
  <c r="BJ8"/>
  <c r="BI8"/>
  <c r="BH8"/>
  <c r="BG8"/>
  <c r="BF8"/>
  <c r="BE8"/>
  <c r="BD8"/>
  <c r="BC8"/>
  <c r="BB8"/>
  <c r="BA8"/>
  <c r="AY8"/>
  <c r="AX8"/>
  <c r="AW8"/>
  <c r="AV8"/>
  <c r="AU8"/>
  <c r="AT8"/>
  <c r="AS8"/>
  <c r="AR8"/>
  <c r="AQ8"/>
  <c r="AP8"/>
  <c r="AN8"/>
  <c r="AM8"/>
  <c r="AL8"/>
  <c r="AK8"/>
  <c r="AJ8"/>
  <c r="AI8"/>
  <c r="AH8"/>
  <c r="AG8"/>
  <c r="AF8"/>
  <c r="AE8"/>
  <c r="CG7"/>
  <c r="CE7"/>
  <c r="CD7"/>
  <c r="CC7"/>
  <c r="CB7"/>
  <c r="CA7"/>
  <c r="BZ7"/>
  <c r="BY7"/>
  <c r="BX7"/>
  <c r="BW7"/>
  <c r="BV7"/>
  <c r="BJ7"/>
  <c r="BI7"/>
  <c r="BH7"/>
  <c r="BG7"/>
  <c r="BF7"/>
  <c r="BE7"/>
  <c r="BD7"/>
  <c r="BC7"/>
  <c r="BB7"/>
  <c r="BA7"/>
  <c r="AY7"/>
  <c r="AX7"/>
  <c r="AW7"/>
  <c r="AV7"/>
  <c r="AU7"/>
  <c r="AT7"/>
  <c r="AS7"/>
  <c r="AR7"/>
  <c r="AQ7"/>
  <c r="AP7"/>
  <c r="AN7"/>
  <c r="AM7"/>
  <c r="AL7"/>
  <c r="AK7"/>
  <c r="AJ7"/>
  <c r="AI7"/>
  <c r="AH7"/>
  <c r="AG7"/>
  <c r="AF7"/>
  <c r="AE7"/>
  <c r="CG6"/>
  <c r="CE6"/>
  <c r="CD6"/>
  <c r="CC6"/>
  <c r="CB6"/>
  <c r="CB86" s="1"/>
  <c r="CB87" s="1"/>
  <c r="CA6"/>
  <c r="BZ6"/>
  <c r="BY6"/>
  <c r="BX6"/>
  <c r="BX86" s="1"/>
  <c r="BX87" s="1"/>
  <c r="BW6"/>
  <c r="BV6"/>
  <c r="BJ6"/>
  <c r="BI6"/>
  <c r="BI86" s="1"/>
  <c r="BI87" s="1"/>
  <c r="Z89" s="1"/>
  <c r="BH6"/>
  <c r="BG6"/>
  <c r="BF6"/>
  <c r="BE6"/>
  <c r="BE86" s="1"/>
  <c r="BE87" s="1"/>
  <c r="V89" s="1"/>
  <c r="BD6"/>
  <c r="BC6"/>
  <c r="BB6"/>
  <c r="BA6"/>
  <c r="BA86" s="1"/>
  <c r="BA87" s="1"/>
  <c r="AY6"/>
  <c r="AX6"/>
  <c r="AW6"/>
  <c r="AV6"/>
  <c r="AV86" s="1"/>
  <c r="AV87" s="1"/>
  <c r="X88" s="1"/>
  <c r="AU6"/>
  <c r="AT6"/>
  <c r="AS6"/>
  <c r="AR6"/>
  <c r="AR86" s="1"/>
  <c r="AR87" s="1"/>
  <c r="T88" s="1"/>
  <c r="AQ6"/>
  <c r="AP6"/>
  <c r="AN6"/>
  <c r="AM6"/>
  <c r="AM86" s="1"/>
  <c r="AM87" s="1"/>
  <c r="AL6"/>
  <c r="AK6"/>
  <c r="AJ6"/>
  <c r="AI6"/>
  <c r="AI86" s="1"/>
  <c r="AI87" s="1"/>
  <c r="AH6"/>
  <c r="AG6"/>
  <c r="AF6"/>
  <c r="AE6"/>
  <c r="AE86" s="1"/>
  <c r="AE87" s="1"/>
  <c r="AH86" l="1"/>
  <c r="AH87" s="1"/>
  <c r="AL86"/>
  <c r="AL87" s="1"/>
  <c r="AQ86"/>
  <c r="AQ87" s="1"/>
  <c r="S88" s="1"/>
  <c r="AU86"/>
  <c r="AU87" s="1"/>
  <c r="W88" s="1"/>
  <c r="AY86"/>
  <c r="AY87" s="1"/>
  <c r="AA88" s="1"/>
  <c r="BD86"/>
  <c r="BD87" s="1"/>
  <c r="U89" s="1"/>
  <c r="BH86"/>
  <c r="BH87" s="1"/>
  <c r="Y89" s="1"/>
  <c r="BW86"/>
  <c r="BW87" s="1"/>
  <c r="CA86"/>
  <c r="CA87" s="1"/>
  <c r="CE86"/>
  <c r="CE87" s="1"/>
  <c r="AG86"/>
  <c r="AG87" s="1"/>
  <c r="AK86"/>
  <c r="AK87" s="1"/>
  <c r="AP86"/>
  <c r="AP87" s="1"/>
  <c r="R88" s="1"/>
  <c r="AT86"/>
  <c r="AT87" s="1"/>
  <c r="V88" s="1"/>
  <c r="AX86"/>
  <c r="AX87" s="1"/>
  <c r="Z88" s="1"/>
  <c r="BC86"/>
  <c r="BC87" s="1"/>
  <c r="T89" s="1"/>
  <c r="BG86"/>
  <c r="BG87" s="1"/>
  <c r="X89" s="1"/>
  <c r="BV86"/>
  <c r="BV87" s="1"/>
  <c r="BZ86"/>
  <c r="BZ87" s="1"/>
  <c r="CD86"/>
  <c r="CD87" s="1"/>
  <c r="AF86"/>
  <c r="AF87" s="1"/>
  <c r="AJ86"/>
  <c r="AJ87" s="1"/>
  <c r="AN86"/>
  <c r="AN87" s="1"/>
  <c r="AS86"/>
  <c r="AS87" s="1"/>
  <c r="U88" s="1"/>
  <c r="AW86"/>
  <c r="AW87" s="1"/>
  <c r="Y88" s="1"/>
  <c r="BB86"/>
  <c r="BB87" s="1"/>
  <c r="S89" s="1"/>
  <c r="BF86"/>
  <c r="BF87" s="1"/>
  <c r="W89" s="1"/>
  <c r="BJ86"/>
  <c r="BJ87" s="1"/>
  <c r="AA89" s="1"/>
  <c r="BY86"/>
  <c r="BY87" s="1"/>
  <c r="CC86"/>
  <c r="CC87" s="1"/>
  <c r="CF10"/>
  <c r="AD10" s="1"/>
  <c r="CF6"/>
  <c r="AD6" s="1"/>
  <c r="CF8"/>
  <c r="AD8" s="1"/>
  <c r="CF11"/>
  <c r="AD11" s="1"/>
  <c r="R89"/>
  <c r="CF9"/>
  <c r="AD9" s="1"/>
  <c r="CF85"/>
  <c r="V86"/>
  <c r="V87" s="1"/>
  <c r="V90" s="1"/>
  <c r="CF7"/>
  <c r="AD7" s="1"/>
  <c r="CG86"/>
  <c r="CF12"/>
  <c r="AD12" s="1"/>
  <c r="CF14"/>
  <c r="AD14" s="1"/>
  <c r="AA86"/>
  <c r="AA87" s="1"/>
  <c r="AA90" s="1"/>
  <c r="CF13"/>
  <c r="AD13" s="1"/>
  <c r="X86"/>
  <c r="X87" s="1"/>
  <c r="X90" l="1"/>
  <c r="U86"/>
  <c r="U87" s="1"/>
  <c r="U90" s="1"/>
  <c r="R86"/>
  <c r="Z86"/>
  <c r="Z87" s="1"/>
  <c r="Z90" s="1"/>
  <c r="Y86"/>
  <c r="Y87" s="1"/>
  <c r="Y90" s="1"/>
  <c r="S86"/>
  <c r="S87" s="1"/>
  <c r="S90" s="1"/>
  <c r="W86"/>
  <c r="W87" s="1"/>
  <c r="W90" s="1"/>
  <c r="T86"/>
  <c r="T87" s="1"/>
  <c r="T90" s="1"/>
  <c r="R90" l="1"/>
  <c r="R87"/>
</calcChain>
</file>

<file path=xl/sharedStrings.xml><?xml version="1.0" encoding="utf-8"?>
<sst xmlns="http://schemas.openxmlformats.org/spreadsheetml/2006/main" count="2347" uniqueCount="507">
  <si>
    <t>Company</t>
  </si>
  <si>
    <t>Y</t>
  </si>
  <si>
    <t>Petra Diamonds</t>
  </si>
  <si>
    <t>siphon@petradiamonds.com</t>
  </si>
  <si>
    <t>0734401876</t>
  </si>
  <si>
    <t>marlons@petradiamonds.com</t>
  </si>
  <si>
    <t>0728589041</t>
  </si>
  <si>
    <t>MOSH FOG Adoption Programme 
Monitor for the Adoption of the Leading Practice for Entry Examination and Making Safe
May 2013</t>
  </si>
  <si>
    <t>Leading Practice Adoption Process Review (Yes = Y, No = N)</t>
  </si>
  <si>
    <t>I = In Progress         C = Completed         S = Signed Off</t>
  </si>
  <si>
    <t>COPA</t>
  </si>
  <si>
    <t>Commodity</t>
  </si>
  <si>
    <t>No.</t>
  </si>
  <si>
    <t>Name of Mine</t>
  </si>
  <si>
    <t>Name of Manager</t>
  </si>
  <si>
    <t>Name of Project Leader</t>
  </si>
  <si>
    <t>E-mail Address of Project Leader</t>
  </si>
  <si>
    <t>Telephone Number</t>
  </si>
  <si>
    <t>Do you have a FOG Risk associated with Entry Examination and Making Safe</t>
  </si>
  <si>
    <t>Do you have FOG Risk Controls in place</t>
  </si>
  <si>
    <t>Do you have a Procedure on Entry Examination and Making Safe</t>
  </si>
  <si>
    <t>Is your FOG related LTIFR&lt;0,05</t>
  </si>
  <si>
    <t>Have you considered the Adoption of the Leading Practice on Examination and Making Safe</t>
  </si>
  <si>
    <t>Yes, we want to Adopt the Leading Practice on Examination and Making Safe</t>
  </si>
  <si>
    <t>No, we do not want to Adopt the Leading Practice on Examination and Making Safe</t>
  </si>
  <si>
    <t>Leading Practice Adoption Review</t>
  </si>
  <si>
    <t>Implementation Plan</t>
  </si>
  <si>
    <t>Procedure Amended</t>
  </si>
  <si>
    <t>Mental Model Interviews</t>
  </si>
  <si>
    <t>Leadership Behaviour Plan</t>
  </si>
  <si>
    <t>Behaviour Communication  Plan</t>
  </si>
  <si>
    <t>Risk Assessment</t>
  </si>
  <si>
    <t>Training Lesson Plans</t>
  </si>
  <si>
    <t>Management Review  Process</t>
  </si>
  <si>
    <t>Roll-out  plan  in place</t>
  </si>
  <si>
    <t>No. of Crews to Train</t>
  </si>
  <si>
    <t>No. of Crews Trained</t>
  </si>
  <si>
    <t>Progress</t>
  </si>
  <si>
    <t>Signed Off Factor</t>
  </si>
  <si>
    <t>Completion Factor</t>
  </si>
  <si>
    <t>In Progress Factor</t>
  </si>
  <si>
    <t>Progress Table</t>
  </si>
  <si>
    <t>Finsch Diamond Mine</t>
  </si>
  <si>
    <t>Mr. Luctor Roode</t>
  </si>
  <si>
    <t>I</t>
  </si>
  <si>
    <t>Koffiefontein Diamond Mine</t>
  </si>
  <si>
    <t>Mr. P Coetzee</t>
  </si>
  <si>
    <t>Mr. S Nxele</t>
  </si>
  <si>
    <t>Cullinan Diamond Mine</t>
  </si>
  <si>
    <t>Mr. Cor Bactus</t>
  </si>
  <si>
    <t>Ms. H Sealey</t>
  </si>
  <si>
    <t>S</t>
  </si>
  <si>
    <t>Venetia Diamond Mine</t>
  </si>
  <si>
    <t>De Beers Cons.</t>
  </si>
  <si>
    <t>Black Rock Mine</t>
  </si>
  <si>
    <t>ARM</t>
  </si>
  <si>
    <t>Mr. S Klopper</t>
  </si>
  <si>
    <t>Mr. M Spadone</t>
  </si>
  <si>
    <t>marlons@patradiamonds.com</t>
  </si>
  <si>
    <t>Number of Units Signed Off</t>
  </si>
  <si>
    <t>Percentage of Units with Documents Signed Off</t>
  </si>
  <si>
    <t>Percentage of Units Completed not Signed Off</t>
  </si>
  <si>
    <t>Percentage of Units with Work In Progress</t>
  </si>
  <si>
    <t>Percentage of Units No Action</t>
  </si>
  <si>
    <t>LP Review</t>
  </si>
  <si>
    <t>MM Interviews</t>
  </si>
  <si>
    <t>LB Plan</t>
  </si>
  <si>
    <t>BC Plan</t>
  </si>
  <si>
    <t>Lesson Plans</t>
  </si>
  <si>
    <t>Management Reviews</t>
  </si>
  <si>
    <t>Roll Out Plan</t>
  </si>
  <si>
    <t>MOSH FOG Adoption Programme 
Monitor for the Adoption of the Leading Practice for TARP
May 2013</t>
  </si>
  <si>
    <t>Mr. Pieter Coetzee</t>
  </si>
  <si>
    <t>Mr Siphe Nxele</t>
  </si>
  <si>
    <t>Kimberley Diamond Mine</t>
  </si>
  <si>
    <t>Mr. Steven Klopper</t>
  </si>
  <si>
    <t>Mr. Marlon Spadone</t>
  </si>
  <si>
    <t>MOSH FOG Adoption Programme 
Monitor for the Adoption of the Leading Practice for Applying Nets with Bolts in Narrow Reef Hard Rock Workings
May 2013</t>
  </si>
  <si>
    <t>Number</t>
  </si>
  <si>
    <t>Do you have a FOG Risk associated with nets with bolts?</t>
  </si>
  <si>
    <t>Do you have a Procedure on the applicationof Bolts with Nets</t>
  </si>
  <si>
    <t>Have you considered the Adoption of the Leading Practice on Nets with Bolts</t>
  </si>
  <si>
    <t>Yes, we want to Adopt the Leading Practice on Nets with Bolts</t>
  </si>
  <si>
    <t>No, we do not want to Adopt the Leading Practice on Nets with Bolts</t>
  </si>
  <si>
    <t>Total Number of employees</t>
  </si>
  <si>
    <t>Masimong 5</t>
  </si>
  <si>
    <t>Harmony</t>
  </si>
  <si>
    <t>Rusiano Tsoka</t>
  </si>
  <si>
    <t>rusiano.tsoka@harmony.co.za</t>
  </si>
  <si>
    <t>y</t>
  </si>
  <si>
    <t xml:space="preserve"> </t>
  </si>
  <si>
    <t>Savuka</t>
  </si>
  <si>
    <t>Anglo Gold Ashanti</t>
  </si>
  <si>
    <t>Thembinkosi Madondo</t>
  </si>
  <si>
    <t>mmadondo@anglogoldashanti.com</t>
  </si>
  <si>
    <t>Kopanang</t>
  </si>
  <si>
    <t>Francois Naude</t>
  </si>
  <si>
    <t>fnaude@anglogoldashanti.com</t>
  </si>
  <si>
    <t>Target 1</t>
  </si>
  <si>
    <t>Marius Van der Merwe</t>
  </si>
  <si>
    <t>marius.vandermerwe@harmony.co.za</t>
  </si>
  <si>
    <t>0723684289/0574524445</t>
  </si>
  <si>
    <t>Phakisa</t>
  </si>
  <si>
    <t>Rudi Phillis</t>
  </si>
  <si>
    <t>Tienie Landman</t>
  </si>
  <si>
    <t xml:space="preserve">Tienie.Landman@Harmony.co.za </t>
  </si>
  <si>
    <t>Eastern Mines</t>
  </si>
  <si>
    <t>Xstrata Alloys</t>
  </si>
  <si>
    <t>Phil Garner</t>
  </si>
  <si>
    <t>pgarner@xstrata.co.za</t>
  </si>
  <si>
    <t>Mponeng</t>
  </si>
  <si>
    <t>Randel Rademan</t>
  </si>
  <si>
    <t>crrademann@anglogoldashanti.com</t>
  </si>
  <si>
    <t>Target 3</t>
  </si>
  <si>
    <t>Velaphi Waganda</t>
  </si>
  <si>
    <t>velaphi.waganda@harmony.co.za</t>
  </si>
  <si>
    <t>Joel</t>
  </si>
  <si>
    <t>Warren Freeman</t>
  </si>
  <si>
    <t>Warren.Freeman@harmony.co.za</t>
  </si>
  <si>
    <t>TauTona</t>
  </si>
  <si>
    <t>Andre van Jaarsveld</t>
  </si>
  <si>
    <t>Danny Davis</t>
  </si>
  <si>
    <t>ddavies@anglogoldashanti.com</t>
  </si>
  <si>
    <t>Impala (UG2)</t>
  </si>
  <si>
    <t>Impala</t>
  </si>
  <si>
    <t>Mathias Sithole</t>
  </si>
  <si>
    <t>Mathias.sithole@implats.co.za</t>
  </si>
  <si>
    <t>Impala (Merensky)</t>
  </si>
  <si>
    <t>Nelson Ndlala</t>
  </si>
  <si>
    <t>nelson.ndlala@implats.co.za</t>
  </si>
  <si>
    <t>Kusasalethu</t>
  </si>
  <si>
    <t>Theo Keyter</t>
  </si>
  <si>
    <t>Theo.Keyter@harmony.co.za</t>
  </si>
  <si>
    <t>Bambanani Mine</t>
  </si>
  <si>
    <t>Pieter Fourie</t>
  </si>
  <si>
    <t>Pieter.Fourie@harmony.co.za</t>
  </si>
  <si>
    <t>C</t>
  </si>
  <si>
    <t>Doornkop Mine</t>
  </si>
  <si>
    <t>Jaques Du Triou</t>
  </si>
  <si>
    <t>Bennie Nelson</t>
  </si>
  <si>
    <t>Jacobus.Nelson@harmony.co.za</t>
  </si>
  <si>
    <t>Tshepong</t>
  </si>
  <si>
    <t>Adriano Sobreira</t>
  </si>
  <si>
    <t>Kenny Makgakga</t>
  </si>
  <si>
    <t>Kenny.makgakga@harmony.co.za</t>
  </si>
  <si>
    <t>0579072188/0828801325</t>
  </si>
  <si>
    <t>Lonmin</t>
  </si>
  <si>
    <t>Eddie Landsberg</t>
  </si>
  <si>
    <t>Eddie.landsberg@lonmin.com</t>
  </si>
  <si>
    <t>Evander</t>
  </si>
  <si>
    <t>Manny Da Silva</t>
  </si>
  <si>
    <t>Wynand Van Der Mesch</t>
  </si>
  <si>
    <t>wynand.van der Mescht@harmony.co.za</t>
  </si>
  <si>
    <t>0176201606/0834243001</t>
  </si>
  <si>
    <t>Bafokeng Rasimone (M)</t>
  </si>
  <si>
    <t>Royal Bafokeng Platinum</t>
  </si>
  <si>
    <t>Glenn Harris</t>
  </si>
  <si>
    <t>Chisto Haasbroek</t>
  </si>
  <si>
    <t>christoh@Bafokengplatinum.co.za</t>
  </si>
  <si>
    <t>Rasimone UG2</t>
  </si>
  <si>
    <t>Sibanye Gold(Kloof &amp; Dries)</t>
  </si>
  <si>
    <t>Gold Fields</t>
  </si>
  <si>
    <t>Henry Barnard</t>
  </si>
  <si>
    <t>Henry.barnard@goldfields.co.za</t>
  </si>
  <si>
    <t>Kalgold (Not Applicable)</t>
  </si>
  <si>
    <t>Motoma Modise</t>
  </si>
  <si>
    <t>Modise.motoma@harmony.co.za</t>
  </si>
  <si>
    <t>N/A</t>
  </si>
  <si>
    <t>Great Noligwa</t>
  </si>
  <si>
    <t>Noah Mabunda</t>
  </si>
  <si>
    <t>UNISEL (NOT REGISTERED)</t>
  </si>
  <si>
    <t>MOAB KHOTSONG (NOT REGISTERED)</t>
  </si>
  <si>
    <t>Johan Oelofse</t>
  </si>
  <si>
    <t>COOKE 4 Ezulwini</t>
  </si>
  <si>
    <t>NB - All AngloAmerican Platinum Underground Mines adhere to the practice of Nets with Bolts in their Stopes (Source Mines)</t>
  </si>
  <si>
    <t>NB - KDC Comprises of Kloof Mines and Driefontein Mines of thye Sibanye Group and consist of a number of shafts</t>
  </si>
  <si>
    <t>Taking the above into account we are currently working with about 42 Shafts (Mines) to adopt the leadingpractice for Nets with Bolts</t>
  </si>
  <si>
    <t>Many lives have already been saved due the installation of nets (with bolts) in especially the stoping environment and many member mines can attest to this!!</t>
  </si>
  <si>
    <t>Tautona Mine</t>
  </si>
  <si>
    <t>Danny Davies</t>
  </si>
  <si>
    <t>N</t>
  </si>
  <si>
    <t>Phakisa mine</t>
  </si>
  <si>
    <t>Harmony Gold</t>
  </si>
  <si>
    <t>Moses Motlhageng</t>
  </si>
  <si>
    <t>moses.motlhangeng@hamorny.co.za</t>
  </si>
  <si>
    <t>Nkomati Mine</t>
  </si>
  <si>
    <t>Nkomati</t>
  </si>
  <si>
    <t>Trevor Visagie</t>
  </si>
  <si>
    <t>trevor.vasagie@nkomati.co.za</t>
  </si>
  <si>
    <t>Doornkop</t>
  </si>
  <si>
    <t>Jacques Du Triou</t>
  </si>
  <si>
    <t>Jacques Du triou</t>
  </si>
  <si>
    <t>jacques,dutriou@harmony.co.za</t>
  </si>
  <si>
    <t xml:space="preserve">francois.naude@harmony.co.za </t>
  </si>
  <si>
    <t>018 782 91 52</t>
  </si>
  <si>
    <t>Bambanani</t>
  </si>
  <si>
    <t>Steven Green</t>
  </si>
  <si>
    <t>pieter.fourie@harmony.co.za</t>
  </si>
  <si>
    <t>Seromo Joseph</t>
  </si>
  <si>
    <t>seromo.mofokeng@harmony.co.za</t>
  </si>
  <si>
    <t>Carel Joubert</t>
  </si>
  <si>
    <t>carel.joubert@harmony.co.za</t>
  </si>
  <si>
    <t>Masimong</t>
  </si>
  <si>
    <t>Hannes Bornman</t>
  </si>
  <si>
    <t>hannes.borman@harmony.co.za</t>
  </si>
  <si>
    <t>Kopanang Mine</t>
  </si>
  <si>
    <t>Dawid Swanepoel</t>
  </si>
  <si>
    <t>daswanepoel@anglogoldashanti.com</t>
  </si>
  <si>
    <t>Unisel</t>
  </si>
  <si>
    <t>Steven .green@harmony.co.za</t>
  </si>
  <si>
    <t>adriano.sobreira@harmony.co.za</t>
  </si>
  <si>
    <t>Anglo American Platinum</t>
  </si>
  <si>
    <t>Amplats</t>
  </si>
  <si>
    <t>Pieter Louw</t>
  </si>
  <si>
    <t>Riaan Carstens</t>
  </si>
  <si>
    <t xml:space="preserve">riaan.carstens@angloplatinum.com </t>
  </si>
  <si>
    <t>Joel Mine</t>
  </si>
  <si>
    <t>Kennedy Moagi</t>
  </si>
  <si>
    <t>warren.freeman@harmony.co.za</t>
  </si>
  <si>
    <t>Royal Bafokeng Rasimone</t>
  </si>
  <si>
    <t>RBPM</t>
  </si>
  <si>
    <t>Martin Stander</t>
  </si>
  <si>
    <t>Christo Haasbroek</t>
  </si>
  <si>
    <t>christoh@bafokengplatinum.co.za</t>
  </si>
  <si>
    <t>Ya Rona - Pitseng</t>
  </si>
  <si>
    <t>Gold Fields KDC West</t>
  </si>
  <si>
    <t>Mr. M Kriel</t>
  </si>
  <si>
    <t>Mr. Dennis Mc Dougall</t>
  </si>
  <si>
    <t>denis.mcdougall@goldfields.co.za</t>
  </si>
  <si>
    <t>0187818722/0824511708</t>
  </si>
  <si>
    <t>West Section</t>
  </si>
  <si>
    <t>Gold Fields Beatrix</t>
  </si>
  <si>
    <t xml:space="preserve">Mr.B Haumann </t>
  </si>
  <si>
    <t>Mr. Deon Louw</t>
  </si>
  <si>
    <t>deon.louw@goldfields.co.za</t>
  </si>
  <si>
    <t>057 73 8405 / 082 850 8725</t>
  </si>
  <si>
    <t>Unisel Operation</t>
  </si>
  <si>
    <t>Mr. S Green</t>
  </si>
  <si>
    <t>Mr. Marius Barnard</t>
  </si>
  <si>
    <t xml:space="preserve">marius.barnardjn@harmony.co.za </t>
  </si>
  <si>
    <t>0724965737</t>
  </si>
  <si>
    <t>Twin Shaft</t>
  </si>
  <si>
    <t>Gold Fields South Deep</t>
  </si>
  <si>
    <t>Mr. D Geyser</t>
  </si>
  <si>
    <t>Dr. Bryan Watson</t>
  </si>
  <si>
    <t>bryan.watson@goldfields.co.za</t>
  </si>
  <si>
    <t>0724753154 / 0114111314</t>
  </si>
  <si>
    <t>Leading Practice not Applicable</t>
  </si>
  <si>
    <t>Mr. F Janse van Rensburg</t>
  </si>
  <si>
    <t>Mr. Willem Gouws</t>
  </si>
  <si>
    <t>willem.gouws@harmony.co.za</t>
  </si>
  <si>
    <t>O836070850</t>
  </si>
  <si>
    <t>AngloGold Ashanti</t>
  </si>
  <si>
    <t>Mr. A van Jaarsveld</t>
  </si>
  <si>
    <t>Mr. D Davies</t>
  </si>
  <si>
    <t xml:space="preserve">ddavies@anglogoldashanti.com </t>
  </si>
  <si>
    <t>(018) 700-8963</t>
  </si>
  <si>
    <t>Tau Lekoa</t>
  </si>
  <si>
    <t>(018) 478-5436</t>
  </si>
  <si>
    <t>Target</t>
  </si>
  <si>
    <t>Mr. A Sobreira</t>
  </si>
  <si>
    <t>Mr. Danie Botha</t>
  </si>
  <si>
    <t>danie.botha1@harmony.co.za</t>
  </si>
  <si>
    <t>0832569140</t>
  </si>
  <si>
    <t>South Shaft</t>
  </si>
  <si>
    <t>South section</t>
  </si>
  <si>
    <t>Phakisa / Nyala</t>
  </si>
  <si>
    <t>Mr. B Nel</t>
  </si>
  <si>
    <t>Mr. Marcus Maree</t>
  </si>
  <si>
    <t>marcus.maree@harmony.co.za</t>
  </si>
  <si>
    <t>O579167293</t>
  </si>
  <si>
    <t>North Section</t>
  </si>
  <si>
    <t>Mr. R Rademann</t>
  </si>
  <si>
    <t>Mr. M Gillespie</t>
  </si>
  <si>
    <t xml:space="preserve">mgillespie@anglogoldashanti.com  </t>
  </si>
  <si>
    <t>(018) 700-5455</t>
  </si>
  <si>
    <t>Moab Khotsong</t>
  </si>
  <si>
    <t>Mr. J Ferreira</t>
  </si>
  <si>
    <t>Mr. B Swanepoel</t>
  </si>
  <si>
    <t xml:space="preserve">bswanepoel@anglogoldashanti.com </t>
  </si>
  <si>
    <t>(018) 478-1918</t>
  </si>
  <si>
    <t>Masimong 4,5</t>
  </si>
  <si>
    <t>Mr. H Bornman</t>
  </si>
  <si>
    <t>Mr. Geoffrey Acheampong</t>
  </si>
  <si>
    <t xml:space="preserve">geoffrey.acheampong@harmony.co.za </t>
  </si>
  <si>
    <t>O579105967</t>
  </si>
  <si>
    <t>Masakhane</t>
  </si>
  <si>
    <t>Mr. T Uys</t>
  </si>
  <si>
    <t>Mr. T Keyter</t>
  </si>
  <si>
    <t>Mr. Francois Cronje</t>
  </si>
  <si>
    <t>francois.cronje@harmony.co.za</t>
  </si>
  <si>
    <t>O833789413</t>
  </si>
  <si>
    <t>Mr. F Naude</t>
  </si>
  <si>
    <t>Mr. J Booysen</t>
  </si>
  <si>
    <t>jbooysen@anglogoldashanti.com</t>
  </si>
  <si>
    <t>(018) 478-9989</t>
  </si>
  <si>
    <t>Kloof 8 Shaft</t>
  </si>
  <si>
    <t>Gold Fields KDC East</t>
  </si>
  <si>
    <t>0824429880</t>
  </si>
  <si>
    <t>Kloof 7 Shaft</t>
  </si>
  <si>
    <t>0824429881</t>
  </si>
  <si>
    <t>Kloof 4 shaft</t>
  </si>
  <si>
    <t>084 597 6625</t>
  </si>
  <si>
    <t>Kloof 3 Shaft</t>
  </si>
  <si>
    <t>0824429879</t>
  </si>
  <si>
    <t>Kloof 1 Shaft</t>
  </si>
  <si>
    <t>0824429878</t>
  </si>
  <si>
    <t xml:space="preserve">Khuseleka </t>
  </si>
  <si>
    <t>Anglo Platinum</t>
  </si>
  <si>
    <t>Mr. T van den Berg</t>
  </si>
  <si>
    <t>Mr. J Boshielo</t>
  </si>
  <si>
    <t>jboshielo@angloplat.com</t>
  </si>
  <si>
    <t>083 461 3822</t>
  </si>
  <si>
    <t>Mr. K Moagi</t>
  </si>
  <si>
    <t>Mr. Warren Freeman</t>
  </si>
  <si>
    <t>O847016876</t>
  </si>
  <si>
    <t>Hlanganani</t>
  </si>
  <si>
    <t>Mr. F Smith</t>
  </si>
  <si>
    <t>Mr. E Mohlabi</t>
  </si>
  <si>
    <t>Mr. GE White</t>
  </si>
  <si>
    <t xml:space="preserve">gewhite@anglogoldashanti.com  </t>
  </si>
  <si>
    <t>(018) 478-8057</t>
  </si>
  <si>
    <t>Mr. M da Silva</t>
  </si>
  <si>
    <t>Mr. Marius Pelser</t>
  </si>
  <si>
    <t>marius.pelser@harmony.co.za</t>
  </si>
  <si>
    <t>O824411266</t>
  </si>
  <si>
    <t>Mr. B van Zyl</t>
  </si>
  <si>
    <t>Mr. Jacques Du Triou</t>
  </si>
  <si>
    <t>jacques.dutriou@harmony.co.za</t>
  </si>
  <si>
    <t>O829268898</t>
  </si>
  <si>
    <t>Dishaba</t>
  </si>
  <si>
    <t>Mr. JJ Joubert</t>
  </si>
  <si>
    <t>Mr. K Letebele</t>
  </si>
  <si>
    <t>kletebele@angloplat.com</t>
  </si>
  <si>
    <t>0835793846</t>
  </si>
  <si>
    <t>Cooke Section</t>
  </si>
  <si>
    <t>Gold One</t>
  </si>
  <si>
    <t>Mr. N James</t>
  </si>
  <si>
    <t>Mr. JC Smith</t>
  </si>
  <si>
    <t xml:space="preserve">jc.smith@randuranium.co.za  </t>
  </si>
  <si>
    <t>0823369215</t>
  </si>
  <si>
    <t>Blyvooruitzicht</t>
  </si>
  <si>
    <t>DRD</t>
  </si>
  <si>
    <t>Mr. P Watters</t>
  </si>
  <si>
    <t>Mr. W Nelson</t>
  </si>
  <si>
    <t>Willie.nelson@za.drdgold.com</t>
  </si>
  <si>
    <t>Bambisanani/Khomanane</t>
  </si>
  <si>
    <t>Mr. Z Moni</t>
  </si>
  <si>
    <t>Mr. Z Ndese</t>
  </si>
  <si>
    <t>Mr. Maurice Mkhwanazi</t>
  </si>
  <si>
    <t>maurice.mkwanazi@harmony.co.za</t>
  </si>
  <si>
    <t>O832870330</t>
  </si>
  <si>
    <t>Two Rivers</t>
  </si>
  <si>
    <t>Mr. A de Beer</t>
  </si>
  <si>
    <t>Mr A Esterhuizen</t>
  </si>
  <si>
    <t>andre.esterhuizen@trp.co.za</t>
  </si>
  <si>
    <t>0722146942</t>
  </si>
  <si>
    <t>Twickenham</t>
  </si>
  <si>
    <t>Mr T Erasmus</t>
  </si>
  <si>
    <t>terasmus@angloplat.com</t>
  </si>
  <si>
    <t>0824586587</t>
  </si>
  <si>
    <t>Thorncliffe</t>
  </si>
  <si>
    <t>Xstrata - Eastern Chrome</t>
  </si>
  <si>
    <t>Mr L Murenzvi</t>
  </si>
  <si>
    <t>Mr P Garner</t>
  </si>
  <si>
    <t>082 921 9441</t>
  </si>
  <si>
    <t>Smokey Hills</t>
  </si>
  <si>
    <t>Platinum Australia SA</t>
  </si>
  <si>
    <t>Mr. W Smart</t>
  </si>
  <si>
    <t>Mr. D Comley</t>
  </si>
  <si>
    <t>dcomley@platinumaus.com</t>
  </si>
  <si>
    <t xml:space="preserve">079 697 1663 </t>
  </si>
  <si>
    <t>Mr. L Motshwaiwa</t>
  </si>
  <si>
    <t xml:space="preserve">lazarus.motshwaiwa@nkomati.co.za </t>
  </si>
  <si>
    <t>082 783 4182</t>
  </si>
  <si>
    <t>Mototolo</t>
  </si>
  <si>
    <t>Xstrata - Eastern Platinum</t>
  </si>
  <si>
    <t>Mr J van Tonder</t>
  </si>
  <si>
    <t>Modikwa</t>
  </si>
  <si>
    <t>Mr. S O'Connor</t>
  </si>
  <si>
    <t>Dr. J Lidderd</t>
  </si>
  <si>
    <t>jlidderd@modikwa.co.za</t>
  </si>
  <si>
    <t>013 230 2050</t>
  </si>
  <si>
    <t>Marula</t>
  </si>
  <si>
    <t>Impala Platinum</t>
  </si>
  <si>
    <t>Mr. J Pretorius</t>
  </si>
  <si>
    <t>Mr. D Venter</t>
  </si>
  <si>
    <t>Dawie.venter@implats.co.za</t>
  </si>
  <si>
    <t>013 214 6001</t>
  </si>
  <si>
    <t>Magareng</t>
  </si>
  <si>
    <t>Xstrata</t>
  </si>
  <si>
    <t>Mr. D Sammons</t>
  </si>
  <si>
    <t>Horizon Chrome Mine</t>
  </si>
  <si>
    <t xml:space="preserve">Xstrata </t>
  </si>
  <si>
    <t>Mr. D Ngubane</t>
  </si>
  <si>
    <t>M Prinsloo &amp; R v Rooyen</t>
  </si>
  <si>
    <t>mprinsloo@xstrata.co.za</t>
  </si>
  <si>
    <t>082 871 3552 or 083 587 1167</t>
  </si>
  <si>
    <t>Helena</t>
  </si>
  <si>
    <t>Eastern Chrome Mines</t>
  </si>
  <si>
    <t>SAMANCOR</t>
  </si>
  <si>
    <t xml:space="preserve">Frank.Cotton@SamancorCr.com </t>
  </si>
  <si>
    <t>0828083301</t>
  </si>
  <si>
    <t>Dwarsrivier</t>
  </si>
  <si>
    <t>ASSMANG</t>
  </si>
  <si>
    <t>Mr. F Uys</t>
  </si>
  <si>
    <t>Mr. K Kasselmann</t>
  </si>
  <si>
    <t xml:space="preserve">kassiek@dwarsrivier.co.za </t>
  </si>
  <si>
    <t>082 305 0868</t>
  </si>
  <si>
    <t>Dilokong Chrome Mine</t>
  </si>
  <si>
    <t>ASA Metals</t>
  </si>
  <si>
    <t>Mr. J. J van Rensburg</t>
  </si>
  <si>
    <t>Mr L Kruger</t>
  </si>
  <si>
    <t xml:space="preserve">lkruger@asametals.co.za </t>
  </si>
  <si>
    <t>0826062656/0132307855</t>
  </si>
  <si>
    <t>Bokoni Mine</t>
  </si>
  <si>
    <t>Anooraq</t>
  </si>
  <si>
    <t>Mr. B Wessels</t>
  </si>
  <si>
    <t>Mr. P Labuschagne</t>
  </si>
  <si>
    <t>pierrelabuschagne@atlatsa.com</t>
  </si>
  <si>
    <t>082 788 6675</t>
  </si>
  <si>
    <t xml:space="preserve">AAP Impala </t>
  </si>
  <si>
    <t>Kimberley Diamond Mines</t>
  </si>
  <si>
    <t>Union Mine</t>
  </si>
  <si>
    <t>Mr. M Nzimande</t>
  </si>
  <si>
    <t>Mr A Mabotja</t>
  </si>
  <si>
    <t>abramm@angloplat.com</t>
  </si>
  <si>
    <t>0834550931</t>
  </si>
  <si>
    <t>Impala Platinum Mines</t>
  </si>
  <si>
    <t>?</t>
  </si>
  <si>
    <t>Mr. N Fernandes</t>
  </si>
  <si>
    <t>noel.fernandes@implats.co.za</t>
  </si>
  <si>
    <t>Source Mine</t>
  </si>
  <si>
    <t xml:space="preserve">Thembalani  </t>
  </si>
  <si>
    <t>Mr. P Tobias</t>
  </si>
  <si>
    <t>Mr. D Oberholzer</t>
  </si>
  <si>
    <t>doberholzer@angloplat.com</t>
  </si>
  <si>
    <t xml:space="preserve">Rowland </t>
  </si>
  <si>
    <t>Mr. E Hamman</t>
  </si>
  <si>
    <t>Mr. J Erasmus</t>
  </si>
  <si>
    <t>Jacques.Erasmus@lonmin.com</t>
  </si>
  <si>
    <t>0828537801</t>
  </si>
  <si>
    <t xml:space="preserve">Khomanani </t>
  </si>
  <si>
    <t>Mr. R Rudolph</t>
  </si>
  <si>
    <t>Mr. C Grobler</t>
  </si>
  <si>
    <t>carelg@angloplat.com</t>
  </si>
  <si>
    <t>0732516183</t>
  </si>
  <si>
    <t xml:space="preserve">Tumela </t>
  </si>
  <si>
    <t>Mr. P van Dorssen</t>
  </si>
  <si>
    <t>Mr. L Kadi</t>
  </si>
  <si>
    <t>lkadi@angloplat.com</t>
  </si>
  <si>
    <t>014 784 1278</t>
  </si>
  <si>
    <t xml:space="preserve">Siphumelele </t>
  </si>
  <si>
    <t>Mr. I Mannini</t>
  </si>
  <si>
    <t>Mr. W Reader</t>
  </si>
  <si>
    <t>reader@angloplat.com</t>
  </si>
  <si>
    <t>083 455 8177</t>
  </si>
  <si>
    <t>Bathopele</t>
  </si>
  <si>
    <t>Mr. L Labuchagne</t>
  </si>
  <si>
    <t>Mr. A Diedericks</t>
  </si>
  <si>
    <t>braam.diedericks@angloplat.com</t>
  </si>
  <si>
    <t>083 455 2273</t>
  </si>
  <si>
    <t>Kroondal Chrome Mine</t>
  </si>
  <si>
    <t>Mr. R Murley</t>
  </si>
  <si>
    <t xml:space="preserve">mprinsloo@xstrata.co.za </t>
  </si>
  <si>
    <t>Waterval Chrome Mine</t>
  </si>
  <si>
    <t>Mr. V  Makuni</t>
  </si>
  <si>
    <t>Arnot Colliery</t>
  </si>
  <si>
    <t>Exxaro Coal</t>
  </si>
  <si>
    <t>Mr. C van Deventer</t>
  </si>
  <si>
    <t>Mr. George Cronje</t>
  </si>
  <si>
    <t>George.cronje@exxaro.com</t>
  </si>
  <si>
    <t>072 330 6063</t>
  </si>
  <si>
    <t>Mr. M Mutangwa</t>
  </si>
  <si>
    <t>Thembalani 2</t>
  </si>
  <si>
    <t>Mr. J B Robinson</t>
  </si>
  <si>
    <t>Mr. Petrus Molise</t>
  </si>
  <si>
    <t>pmolise@angloplat.com</t>
  </si>
  <si>
    <t>0727185254</t>
  </si>
  <si>
    <t>Black Rock Mining Operations</t>
  </si>
  <si>
    <t>Mr C Melamu</t>
  </si>
  <si>
    <t xml:space="preserve">cmelamu@brmo.co.za </t>
  </si>
  <si>
    <t>072 369 4602</t>
  </si>
  <si>
    <t>Village Main</t>
  </si>
  <si>
    <t>Ms. Maria Mogaledi</t>
  </si>
  <si>
    <t>MariaMog@buf-simmers.co.za</t>
  </si>
  <si>
    <t>Newman</t>
  </si>
  <si>
    <t>Mr. Molefi Mohau</t>
  </si>
  <si>
    <t>Mr. I Goolam</t>
  </si>
  <si>
    <t xml:space="preserve">imraan.goolam@lonmin.co.za </t>
  </si>
  <si>
    <t>Elands Platinum</t>
  </si>
  <si>
    <t>Mr R O'Reilly</t>
  </si>
  <si>
    <t>Mr. B Isitt</t>
  </si>
  <si>
    <t>bissit@xstrata.co.za</t>
  </si>
  <si>
    <t>0744965150</t>
  </si>
  <si>
    <t>Mr. Frank Cottonn</t>
  </si>
  <si>
    <t>Sasol Coal (Middelbult)</t>
  </si>
  <si>
    <t>Sasol</t>
  </si>
  <si>
    <t>Mr P Jordaan</t>
  </si>
  <si>
    <t>Mr Lood Boshoff</t>
  </si>
  <si>
    <t xml:space="preserve">Lood.boshoff@sasol.com </t>
  </si>
  <si>
    <t>082 571 5571</t>
  </si>
  <si>
    <t>Royal Bafokeng Rasimone Platinum Mine</t>
  </si>
  <si>
    <t>Royal Bafokeng RasimoneMr. M Harris</t>
  </si>
  <si>
    <t>Mr. P Coetzer</t>
  </si>
  <si>
    <t>08334552221</t>
  </si>
  <si>
    <t>phillipc@bafokengplatinum.co.za</t>
  </si>
</sst>
</file>

<file path=xl/styles.xml><?xml version="1.0" encoding="utf-8"?>
<styleSheet xmlns="http://schemas.openxmlformats.org/spreadsheetml/2006/main">
  <numFmts count="1">
    <numFmt numFmtId="164" formatCode="0.0%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8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1"/>
      <name val="Tw Cen MT"/>
      <family val="2"/>
    </font>
    <font>
      <sz val="11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rgb="FF4BACC6"/>
      <name val="Calibri"/>
      <family val="2"/>
    </font>
    <font>
      <b/>
      <sz val="26"/>
      <name val="Arial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11"/>
      <color indexed="62"/>
      <name val="Symbol"/>
      <family val="1"/>
      <charset val="2"/>
    </font>
    <font>
      <u/>
      <sz val="10"/>
      <name val="Arial"/>
      <family val="2"/>
    </font>
    <font>
      <sz val="18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A46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</cellStyleXfs>
  <cellXfs count="372">
    <xf numFmtId="0" fontId="0" fillId="0" borderId="0" xfId="0"/>
    <xf numFmtId="0" fontId="2" fillId="0" borderId="1" xfId="1" applyBorder="1" applyAlignment="1" applyProtection="1"/>
    <xf numFmtId="0" fontId="0" fillId="0" borderId="1" xfId="0" quotePrefix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/>
    <xf numFmtId="9" fontId="0" fillId="0" borderId="0" xfId="2" applyFont="1" applyAlignment="1">
      <alignment horizontal="center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/>
    <xf numFmtId="0" fontId="4" fillId="3" borderId="18" xfId="0" applyFont="1" applyFill="1" applyBorder="1"/>
    <xf numFmtId="0" fontId="4" fillId="2" borderId="13" xfId="0" applyFont="1" applyFill="1" applyBorder="1" applyAlignment="1">
      <alignment horizontal="center" vertical="center" textRotation="90" wrapText="1"/>
    </xf>
    <xf numFmtId="0" fontId="7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textRotation="90" wrapText="1"/>
    </xf>
    <xf numFmtId="0" fontId="7" fillId="2" borderId="20" xfId="0" applyFont="1" applyFill="1" applyBorder="1" applyAlignment="1">
      <alignment horizontal="center" textRotation="90" wrapText="1"/>
    </xf>
    <xf numFmtId="0" fontId="7" fillId="2" borderId="23" xfId="0" applyFont="1" applyFill="1" applyBorder="1" applyAlignment="1">
      <alignment horizontal="center" textRotation="90" wrapText="1"/>
    </xf>
    <xf numFmtId="0" fontId="7" fillId="2" borderId="24" xfId="0" applyFont="1" applyFill="1" applyBorder="1" applyAlignment="1">
      <alignment horizontal="center" textRotation="90" wrapText="1"/>
    </xf>
    <xf numFmtId="0" fontId="7" fillId="2" borderId="25" xfId="0" applyFont="1" applyFill="1" applyBorder="1" applyAlignment="1">
      <alignment horizontal="center" textRotation="90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11" fillId="0" borderId="27" xfId="1" applyFont="1" applyBorder="1" applyAlignment="1" applyProtection="1">
      <alignment vertical="center"/>
    </xf>
    <xf numFmtId="0" fontId="4" fillId="0" borderId="35" xfId="0" quotePrefix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" fontId="4" fillId="0" borderId="33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4" xfId="0" applyNumberFormat="1" applyFont="1" applyBorder="1" applyAlignment="1">
      <alignment horizontal="center"/>
    </xf>
    <xf numFmtId="9" fontId="4" fillId="0" borderId="34" xfId="2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0" fontId="10" fillId="0" borderId="1" xfId="1" applyFont="1" applyFill="1" applyBorder="1" applyAlignment="1" applyProtection="1">
      <alignment vertical="center"/>
    </xf>
    <xf numFmtId="0" fontId="4" fillId="0" borderId="2" xfId="0" quotePrefix="1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9" fontId="4" fillId="5" borderId="3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9" fontId="4" fillId="0" borderId="1" xfId="2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0" fillId="0" borderId="34" xfId="1" applyFont="1" applyBorder="1" applyAlignment="1" applyProtection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1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11" fillId="0" borderId="34" xfId="1" applyFont="1" applyBorder="1" applyAlignment="1" applyProtection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Border="1"/>
    <xf numFmtId="0" fontId="11" fillId="6" borderId="34" xfId="1" applyFont="1" applyFill="1" applyBorder="1" applyAlignment="1" applyProtection="1"/>
    <xf numFmtId="0" fontId="12" fillId="0" borderId="7" xfId="0" applyFont="1" applyBorder="1" applyAlignment="1">
      <alignment horizontal="center" vertical="center"/>
    </xf>
    <xf numFmtId="0" fontId="4" fillId="0" borderId="0" xfId="0" applyFont="1" applyFill="1" applyBorder="1"/>
    <xf numFmtId="0" fontId="12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1" fillId="0" borderId="1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center" vertical="center"/>
    </xf>
    <xf numFmtId="0" fontId="11" fillId="6" borderId="1" xfId="1" applyFont="1" applyFill="1" applyBorder="1" applyAlignment="1" applyProtection="1"/>
    <xf numFmtId="0" fontId="11" fillId="0" borderId="34" xfId="1" applyFont="1" applyBorder="1" applyAlignment="1" applyProtection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vertical="center"/>
    </xf>
    <xf numFmtId="0" fontId="10" fillId="0" borderId="1" xfId="1" applyFont="1" applyBorder="1" applyAlignment="1" applyProtection="1">
      <alignment vertical="center"/>
    </xf>
    <xf numFmtId="0" fontId="11" fillId="0" borderId="34" xfId="1" applyFont="1" applyFill="1" applyBorder="1" applyAlignment="1" applyProtection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10" fillId="0" borderId="34" xfId="1" applyFont="1" applyFill="1" applyBorder="1" applyAlignment="1" applyProtection="1">
      <alignment vertical="center"/>
    </xf>
    <xf numFmtId="0" fontId="12" fillId="0" borderId="1" xfId="0" applyFont="1" applyFill="1" applyBorder="1" applyAlignment="1">
      <alignment horizontal="left" vertical="center"/>
    </xf>
    <xf numFmtId="0" fontId="16" fillId="0" borderId="2" xfId="0" quotePrefix="1" applyFont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0" fillId="0" borderId="47" xfId="1" applyFont="1" applyBorder="1" applyAlignment="1" applyProtection="1"/>
    <xf numFmtId="0" fontId="18" fillId="0" borderId="1" xfId="0" applyFont="1" applyBorder="1" applyAlignment="1">
      <alignment horizontal="center"/>
    </xf>
    <xf numFmtId="0" fontId="17" fillId="0" borderId="31" xfId="0" applyFont="1" applyBorder="1" applyAlignment="1"/>
    <xf numFmtId="0" fontId="19" fillId="0" borderId="31" xfId="0" applyFont="1" applyBorder="1"/>
    <xf numFmtId="0" fontId="17" fillId="0" borderId="25" xfId="0" applyFont="1" applyBorder="1" applyAlignment="1">
      <alignment horizontal="center"/>
    </xf>
    <xf numFmtId="0" fontId="17" fillId="0" borderId="0" xfId="0" applyFont="1" applyBorder="1" applyAlignment="1"/>
    <xf numFmtId="1" fontId="17" fillId="0" borderId="48" xfId="0" applyNumberFormat="1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9" fontId="4" fillId="0" borderId="0" xfId="2" applyFont="1"/>
    <xf numFmtId="1" fontId="0" fillId="0" borderId="29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9" fontId="17" fillId="0" borderId="22" xfId="2" applyFont="1" applyBorder="1" applyAlignment="1">
      <alignment horizontal="center"/>
    </xf>
    <xf numFmtId="9" fontId="17" fillId="0" borderId="20" xfId="2" applyFont="1" applyBorder="1" applyAlignment="1">
      <alignment horizontal="center"/>
    </xf>
    <xf numFmtId="9" fontId="17" fillId="0" borderId="21" xfId="2" applyFont="1" applyBorder="1" applyAlignment="1">
      <alignment horizontal="center"/>
    </xf>
    <xf numFmtId="9" fontId="0" fillId="0" borderId="22" xfId="2" applyFont="1" applyBorder="1" applyAlignment="1">
      <alignment horizontal="center"/>
    </xf>
    <xf numFmtId="0" fontId="17" fillId="0" borderId="10" xfId="0" applyFont="1" applyBorder="1" applyAlignment="1"/>
    <xf numFmtId="0" fontId="19" fillId="0" borderId="0" xfId="0" applyFont="1"/>
    <xf numFmtId="0" fontId="17" fillId="0" borderId="1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21" fillId="0" borderId="0" xfId="0" applyFont="1"/>
    <xf numFmtId="0" fontId="0" fillId="0" borderId="0" xfId="0" applyFill="1" applyBorder="1"/>
    <xf numFmtId="0" fontId="22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Alignment="1"/>
    <xf numFmtId="0" fontId="23" fillId="0" borderId="0" xfId="0" applyFont="1" applyAlignment="1">
      <alignment horizontal="left"/>
    </xf>
    <xf numFmtId="0" fontId="7" fillId="2" borderId="22" xfId="0" applyFont="1" applyFill="1" applyBorder="1" applyAlignment="1">
      <alignment horizontal="center" wrapText="1"/>
    </xf>
    <xf numFmtId="0" fontId="4" fillId="0" borderId="0" xfId="0" applyFont="1" applyAlignment="1"/>
    <xf numFmtId="0" fontId="23" fillId="0" borderId="0" xfId="0" applyFont="1" applyAlignment="1">
      <alignment horizontal="left" indent="4"/>
    </xf>
    <xf numFmtId="0" fontId="24" fillId="0" borderId="0" xfId="0" applyFont="1"/>
    <xf numFmtId="0" fontId="4" fillId="0" borderId="27" xfId="0" applyFont="1" applyBorder="1" applyAlignment="1">
      <alignment horizontal="left" vertical="center"/>
    </xf>
    <xf numFmtId="0" fontId="4" fillId="0" borderId="28" xfId="0" quotePrefix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4" fillId="0" borderId="38" xfId="0" quotePrefix="1" applyFont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/>
    </xf>
    <xf numFmtId="0" fontId="4" fillId="0" borderId="47" xfId="0" applyFont="1" applyBorder="1"/>
    <xf numFmtId="0" fontId="0" fillId="0" borderId="47" xfId="0" applyBorder="1"/>
    <xf numFmtId="0" fontId="4" fillId="0" borderId="47" xfId="0" applyFont="1" applyBorder="1" applyAlignment="1">
      <alignment horizontal="left" vertical="center"/>
    </xf>
    <xf numFmtId="0" fontId="4" fillId="0" borderId="5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2" fillId="0" borderId="47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/>
    </xf>
    <xf numFmtId="0" fontId="4" fillId="4" borderId="55" xfId="0" applyFont="1" applyFill="1" applyBorder="1" applyAlignment="1">
      <alignment horizontal="center" vertical="center"/>
    </xf>
    <xf numFmtId="0" fontId="25" fillId="2" borderId="56" xfId="0" applyFont="1" applyFill="1" applyBorder="1" applyAlignment="1">
      <alignment horizontal="center" vertical="center" textRotation="90" wrapText="1"/>
    </xf>
    <xf numFmtId="0" fontId="25" fillId="2" borderId="57" xfId="0" applyFont="1" applyFill="1" applyBorder="1" applyAlignment="1">
      <alignment horizontal="center" vertic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2" borderId="20" xfId="0" applyFont="1" applyFill="1" applyBorder="1" applyAlignment="1">
      <alignment horizontal="center" textRotation="90" wrapText="1"/>
    </xf>
    <xf numFmtId="0" fontId="8" fillId="2" borderId="23" xfId="0" applyFont="1" applyFill="1" applyBorder="1" applyAlignment="1">
      <alignment horizontal="center" textRotation="90" wrapText="1"/>
    </xf>
    <xf numFmtId="0" fontId="8" fillId="2" borderId="58" xfId="0" applyFont="1" applyFill="1" applyBorder="1" applyAlignment="1">
      <alignment horizontal="center" textRotation="90" wrapText="1"/>
    </xf>
    <xf numFmtId="0" fontId="8" fillId="2" borderId="56" xfId="0" applyFont="1" applyFill="1" applyBorder="1" applyAlignment="1">
      <alignment horizontal="center" textRotation="90" wrapText="1"/>
    </xf>
    <xf numFmtId="0" fontId="8" fillId="2" borderId="59" xfId="0" applyFont="1" applyFill="1" applyBorder="1" applyAlignment="1">
      <alignment horizontal="center" textRotation="90" wrapText="1"/>
    </xf>
    <xf numFmtId="0" fontId="8" fillId="2" borderId="24" xfId="0" applyFont="1" applyFill="1" applyBorder="1" applyAlignment="1">
      <alignment horizontal="center" textRotation="90" wrapText="1"/>
    </xf>
    <xf numFmtId="0" fontId="8" fillId="2" borderId="25" xfId="0" applyFont="1" applyFill="1" applyBorder="1" applyAlignment="1">
      <alignment horizontal="center" textRotation="90" wrapText="1"/>
    </xf>
    <xf numFmtId="0" fontId="26" fillId="0" borderId="27" xfId="0" applyFont="1" applyFill="1" applyBorder="1" applyAlignment="1">
      <alignment horizontal="left" vertical="center"/>
    </xf>
    <xf numFmtId="0" fontId="27" fillId="0" borderId="27" xfId="1" applyFont="1" applyFill="1" applyBorder="1" applyAlignment="1" applyProtection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7" fillId="0" borderId="1" xfId="1" applyFont="1" applyFill="1" applyBorder="1" applyAlignment="1" applyProtection="1">
      <alignment vertical="center"/>
    </xf>
    <xf numFmtId="0" fontId="7" fillId="0" borderId="7" xfId="0" quotePrefix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27" fillId="0" borderId="1" xfId="1" applyFont="1" applyFill="1" applyBorder="1" applyAlignment="1" applyProtection="1"/>
    <xf numFmtId="0" fontId="18" fillId="4" borderId="7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vertical="center"/>
    </xf>
    <xf numFmtId="0" fontId="4" fillId="0" borderId="4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43" xfId="0" applyFont="1" applyFill="1" applyBorder="1"/>
    <xf numFmtId="0" fontId="7" fillId="0" borderId="43" xfId="0" applyFont="1" applyFill="1" applyBorder="1" applyAlignment="1">
      <alignment horizontal="left" vertical="center"/>
    </xf>
    <xf numFmtId="0" fontId="27" fillId="0" borderId="43" xfId="1" applyFont="1" applyFill="1" applyBorder="1" applyAlignment="1" applyProtection="1"/>
    <xf numFmtId="0" fontId="7" fillId="0" borderId="61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7" fillId="9" borderId="46" xfId="0" applyFont="1" applyFill="1" applyBorder="1" applyAlignment="1">
      <alignment horizontal="center"/>
    </xf>
    <xf numFmtId="0" fontId="4" fillId="0" borderId="61" xfId="0" applyFont="1" applyFill="1" applyBorder="1" applyAlignment="1">
      <alignment horizontal="center" vertical="center"/>
    </xf>
    <xf numFmtId="0" fontId="27" fillId="0" borderId="1" xfId="1" applyFont="1" applyFill="1" applyBorder="1" applyAlignment="1" applyProtection="1">
      <alignment vertical="center"/>
      <protection locked="0"/>
    </xf>
    <xf numFmtId="0" fontId="18" fillId="4" borderId="8" xfId="0" applyFont="1" applyFill="1" applyBorder="1" applyAlignment="1" applyProtection="1">
      <alignment horizontal="center" vertical="center"/>
      <protection locked="0"/>
    </xf>
    <xf numFmtId="0" fontId="25" fillId="2" borderId="22" xfId="0" applyFont="1" applyFill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7" fillId="0" borderId="47" xfId="0" applyFont="1" applyFill="1" applyBorder="1"/>
    <xf numFmtId="0" fontId="7" fillId="0" borderId="47" xfId="0" applyFont="1" applyFill="1" applyBorder="1" applyAlignment="1">
      <alignment horizontal="left" vertical="center"/>
    </xf>
    <xf numFmtId="0" fontId="27" fillId="0" borderId="47" xfId="1" applyFont="1" applyFill="1" applyBorder="1" applyAlignment="1" applyProtection="1"/>
    <xf numFmtId="0" fontId="7" fillId="0" borderId="47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17" fillId="9" borderId="47" xfId="0" applyFont="1" applyFill="1" applyBorder="1" applyAlignment="1">
      <alignment horizontal="center"/>
    </xf>
    <xf numFmtId="0" fontId="18" fillId="9" borderId="47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164" fontId="7" fillId="0" borderId="63" xfId="0" applyNumberFormat="1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3" fontId="4" fillId="0" borderId="38" xfId="0" quotePrefix="1" applyNumberFormat="1" applyFont="1" applyBorder="1" applyAlignment="1">
      <alignment horizontal="center" vertical="center"/>
    </xf>
    <xf numFmtId="3" fontId="4" fillId="0" borderId="7" xfId="0" quotePrefix="1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10" xfId="0" applyFont="1" applyBorder="1" applyAlignment="1"/>
    <xf numFmtId="0" fontId="27" fillId="0" borderId="43" xfId="1" applyFont="1" applyFill="1" applyBorder="1" applyAlignment="1" applyProtection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9" borderId="64" xfId="0" applyFont="1" applyFill="1" applyBorder="1" applyAlignment="1">
      <alignment horizontal="center"/>
    </xf>
    <xf numFmtId="0" fontId="26" fillId="0" borderId="29" xfId="0" applyFont="1" applyFill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 applyProtection="1">
      <alignment horizontal="left" vertical="center"/>
      <protection locked="0"/>
    </xf>
    <xf numFmtId="0" fontId="28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44" xfId="0" applyFont="1" applyFill="1" applyBorder="1" applyAlignment="1">
      <alignment horizontal="left" vertical="center"/>
    </xf>
    <xf numFmtId="0" fontId="7" fillId="0" borderId="44" xfId="0" applyFont="1" applyFill="1" applyBorder="1"/>
    <xf numFmtId="0" fontId="7" fillId="0" borderId="54" xfId="0" applyFont="1" applyFill="1" applyBorder="1"/>
    <xf numFmtId="0" fontId="13" fillId="0" borderId="1" xfId="0" applyFont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textRotation="90" wrapText="1"/>
    </xf>
    <xf numFmtId="0" fontId="7" fillId="2" borderId="56" xfId="0" applyFont="1" applyFill="1" applyBorder="1" applyAlignment="1">
      <alignment horizontal="center" textRotation="90" wrapText="1"/>
    </xf>
    <xf numFmtId="0" fontId="7" fillId="2" borderId="59" xfId="0" applyFont="1" applyFill="1" applyBorder="1" applyAlignment="1">
      <alignment horizontal="center" textRotation="90" wrapText="1"/>
    </xf>
    <xf numFmtId="0" fontId="19" fillId="0" borderId="10" xfId="0" applyFont="1" applyBorder="1"/>
    <xf numFmtId="0" fontId="17" fillId="0" borderId="11" xfId="0" applyFont="1" applyBorder="1" applyAlignment="1">
      <alignment horizontal="center"/>
    </xf>
    <xf numFmtId="0" fontId="4" fillId="0" borderId="1" xfId="0" applyFont="1" applyBorder="1"/>
    <xf numFmtId="0" fontId="10" fillId="6" borderId="1" xfId="1" applyFont="1" applyFill="1" applyBorder="1" applyAlignment="1" applyProtection="1"/>
    <xf numFmtId="0" fontId="11" fillId="0" borderId="1" xfId="1" applyFont="1" applyBorder="1" applyAlignment="1" applyProtection="1">
      <alignment vertical="center" wrapText="1"/>
    </xf>
    <xf numFmtId="0" fontId="0" fillId="0" borderId="1" xfId="0" applyBorder="1"/>
    <xf numFmtId="0" fontId="10" fillId="0" borderId="1" xfId="1" applyFont="1" applyBorder="1" applyAlignment="1" applyProtection="1"/>
    <xf numFmtId="0" fontId="2" fillId="0" borderId="1" xfId="1" applyBorder="1" applyAlignment="1" applyProtection="1">
      <alignment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" fontId="0" fillId="0" borderId="26" xfId="0" applyNumberFormat="1" applyBorder="1" applyAlignment="1">
      <alignment horizontal="center"/>
    </xf>
    <xf numFmtId="0" fontId="7" fillId="2" borderId="68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textRotation="90" wrapText="1"/>
    </xf>
    <xf numFmtId="0" fontId="7" fillId="2" borderId="5" xfId="0" applyFont="1" applyFill="1" applyBorder="1" applyAlignment="1">
      <alignment horizontal="center" textRotation="90" wrapText="1"/>
    </xf>
    <xf numFmtId="9" fontId="17" fillId="0" borderId="14" xfId="2" applyFont="1" applyBorder="1" applyAlignment="1">
      <alignment horizontal="center"/>
    </xf>
    <xf numFmtId="9" fontId="17" fillId="0" borderId="16" xfId="2" applyFont="1" applyBorder="1" applyAlignment="1">
      <alignment horizontal="center"/>
    </xf>
    <xf numFmtId="9" fontId="17" fillId="0" borderId="17" xfId="2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10" fillId="2" borderId="1" xfId="1" applyFont="1" applyFill="1" applyBorder="1" applyAlignment="1" applyProtection="1">
      <alignment vertical="center"/>
    </xf>
    <xf numFmtId="0" fontId="4" fillId="0" borderId="8" xfId="0" applyFont="1" applyBorder="1" applyAlignment="1">
      <alignment horizontal="center"/>
    </xf>
    <xf numFmtId="0" fontId="17" fillId="0" borderId="47" xfId="0" applyFont="1" applyBorder="1" applyAlignment="1"/>
    <xf numFmtId="0" fontId="19" fillId="0" borderId="47" xfId="0" applyFont="1" applyBorder="1"/>
    <xf numFmtId="0" fontId="17" fillId="0" borderId="47" xfId="0" applyFont="1" applyBorder="1" applyAlignment="1">
      <alignment horizontal="center"/>
    </xf>
    <xf numFmtId="1" fontId="17" fillId="0" borderId="47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4" fillId="0" borderId="2" xfId="0" quotePrefix="1" applyNumberFormat="1" applyFont="1" applyBorder="1" applyAlignment="1">
      <alignment horizontal="center" vertical="center"/>
    </xf>
    <xf numFmtId="0" fontId="17" fillId="0" borderId="6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7" fillId="0" borderId="54" xfId="0" applyFont="1" applyBorder="1" applyAlignment="1"/>
    <xf numFmtId="0" fontId="17" fillId="0" borderId="55" xfId="0" applyFont="1" applyBorder="1" applyAlignment="1"/>
    <xf numFmtId="0" fontId="12" fillId="0" borderId="2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1" fontId="17" fillId="0" borderId="54" xfId="0" applyNumberFormat="1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9" fontId="4" fillId="4" borderId="52" xfId="0" applyNumberFormat="1" applyFont="1" applyFill="1" applyBorder="1" applyAlignment="1">
      <alignment horizontal="center" vertical="center"/>
    </xf>
    <xf numFmtId="9" fontId="4" fillId="5" borderId="53" xfId="0" applyNumberFormat="1" applyFont="1" applyFill="1" applyBorder="1" applyAlignment="1">
      <alignment horizontal="center" vertical="center"/>
    </xf>
    <xf numFmtId="9" fontId="4" fillId="0" borderId="53" xfId="0" applyNumberFormat="1" applyFont="1" applyFill="1" applyBorder="1" applyAlignment="1">
      <alignment horizontal="center" vertical="center"/>
    </xf>
    <xf numFmtId="9" fontId="4" fillId="0" borderId="70" xfId="2" applyFont="1" applyBorder="1"/>
    <xf numFmtId="0" fontId="5" fillId="0" borderId="8" xfId="0" applyFont="1" applyBorder="1" applyAlignment="1">
      <alignment horizontal="center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7" fillId="0" borderId="54" xfId="0" applyFont="1" applyBorder="1" applyAlignment="1"/>
    <xf numFmtId="0" fontId="17" fillId="0" borderId="47" xfId="0" applyFont="1" applyBorder="1" applyAlignment="1"/>
    <xf numFmtId="0" fontId="17" fillId="0" borderId="9" xfId="0" applyFont="1" applyBorder="1" applyAlignment="1"/>
    <xf numFmtId="0" fontId="17" fillId="0" borderId="10" xfId="0" applyFont="1" applyBorder="1" applyAlignment="1"/>
    <xf numFmtId="9" fontId="20" fillId="0" borderId="6" xfId="2" applyFont="1" applyBorder="1" applyAlignment="1">
      <alignment horizontal="center" vertical="center"/>
    </xf>
    <xf numFmtId="9" fontId="20" fillId="0" borderId="42" xfId="2" applyFont="1" applyBorder="1" applyAlignment="1">
      <alignment horizontal="center" vertical="center"/>
    </xf>
    <xf numFmtId="9" fontId="20" fillId="0" borderId="9" xfId="2" applyFont="1" applyBorder="1" applyAlignment="1">
      <alignment horizontal="center" vertical="center"/>
    </xf>
    <xf numFmtId="9" fontId="20" fillId="0" borderId="11" xfId="2" applyFont="1" applyBorder="1" applyAlignment="1">
      <alignment horizontal="center" vertical="center"/>
    </xf>
    <xf numFmtId="0" fontId="17" fillId="0" borderId="30" xfId="0" applyFont="1" applyBorder="1" applyAlignment="1"/>
    <xf numFmtId="0" fontId="17" fillId="0" borderId="31" xfId="0" applyFont="1" applyBorder="1" applyAlignment="1"/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9" fontId="20" fillId="0" borderId="3" xfId="2" applyFont="1" applyBorder="1" applyAlignment="1">
      <alignment horizontal="center" vertical="center"/>
    </xf>
    <xf numFmtId="9" fontId="20" fillId="0" borderId="5" xfId="2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47"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rgb="FFF1BC27"/>
        </patternFill>
      </fill>
    </dxf>
    <dxf>
      <fill>
        <patternFill>
          <bgColor rgb="FFB1713D"/>
        </patternFill>
      </fill>
    </dxf>
    <dxf>
      <fill>
        <patternFill>
          <bgColor rgb="FF24A827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B1713D"/>
      <color rgb="FFF1BC27"/>
      <color rgb="FF24A827"/>
      <color rgb="FF17DF47"/>
      <color rgb="FF2FCB3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ssit@xstrata.co.za" TargetMode="External"/><Relationship Id="rId13" Type="http://schemas.openxmlformats.org/officeDocument/2006/relationships/hyperlink" Target="mailto:mprinsloo@xstrata.co.za" TargetMode="External"/><Relationship Id="rId18" Type="http://schemas.openxmlformats.org/officeDocument/2006/relationships/hyperlink" Target="mailto:braam.diedericks@angloplat.com" TargetMode="External"/><Relationship Id="rId26" Type="http://schemas.openxmlformats.org/officeDocument/2006/relationships/hyperlink" Target="mailto:danie.botha1@harmony.co.za" TargetMode="External"/><Relationship Id="rId39" Type="http://schemas.openxmlformats.org/officeDocument/2006/relationships/hyperlink" Target="mailto:Frank.Cotton@SamancorCr.com" TargetMode="External"/><Relationship Id="rId3" Type="http://schemas.openxmlformats.org/officeDocument/2006/relationships/hyperlink" Target="mailto:abramm@angloplat.com" TargetMode="External"/><Relationship Id="rId21" Type="http://schemas.openxmlformats.org/officeDocument/2006/relationships/hyperlink" Target="mailto:dcomley@platinumaus.com" TargetMode="External"/><Relationship Id="rId34" Type="http://schemas.openxmlformats.org/officeDocument/2006/relationships/hyperlink" Target="mailto:lkadi@angloplat.com" TargetMode="External"/><Relationship Id="rId42" Type="http://schemas.openxmlformats.org/officeDocument/2006/relationships/hyperlink" Target="mailto:francois.cronje@harmony.co.za" TargetMode="External"/><Relationship Id="rId7" Type="http://schemas.openxmlformats.org/officeDocument/2006/relationships/hyperlink" Target="mailto:kletebele@angloplat.com" TargetMode="External"/><Relationship Id="rId12" Type="http://schemas.openxmlformats.org/officeDocument/2006/relationships/hyperlink" Target="mailto:mprinsloo@xstrata.co.za" TargetMode="External"/><Relationship Id="rId17" Type="http://schemas.openxmlformats.org/officeDocument/2006/relationships/hyperlink" Target="mailto:terasmus@angloplat.com" TargetMode="External"/><Relationship Id="rId25" Type="http://schemas.openxmlformats.org/officeDocument/2006/relationships/hyperlink" Target="mailto:jacques.dutriou@harmony.co.za" TargetMode="External"/><Relationship Id="rId33" Type="http://schemas.openxmlformats.org/officeDocument/2006/relationships/hyperlink" Target="mailto:Willie.nelson@za.drdgold.com" TargetMode="External"/><Relationship Id="rId38" Type="http://schemas.openxmlformats.org/officeDocument/2006/relationships/hyperlink" Target="mailto:jbooysen@anglogoldashanti.com" TargetMode="External"/><Relationship Id="rId2" Type="http://schemas.openxmlformats.org/officeDocument/2006/relationships/hyperlink" Target="mailto:ddavies@anglogoldashanti.com" TargetMode="External"/><Relationship Id="rId16" Type="http://schemas.openxmlformats.org/officeDocument/2006/relationships/hyperlink" Target="mailto:lazarus.motshwaiwa@nkomati.co.za" TargetMode="External"/><Relationship Id="rId20" Type="http://schemas.openxmlformats.org/officeDocument/2006/relationships/hyperlink" Target="mailto:cmelamu@brmo.co.za" TargetMode="External"/><Relationship Id="rId29" Type="http://schemas.openxmlformats.org/officeDocument/2006/relationships/hyperlink" Target="mailto:marcus.maree@harmony.co.za" TargetMode="External"/><Relationship Id="rId41" Type="http://schemas.openxmlformats.org/officeDocument/2006/relationships/hyperlink" Target="mailto:noel.fernandes@implats.co.za" TargetMode="External"/><Relationship Id="rId1" Type="http://schemas.openxmlformats.org/officeDocument/2006/relationships/hyperlink" Target="mailto:marius.barnardjn@harmony.co.za" TargetMode="External"/><Relationship Id="rId6" Type="http://schemas.openxmlformats.org/officeDocument/2006/relationships/hyperlink" Target="mailto:doberholzer@angloplat.com" TargetMode="External"/><Relationship Id="rId11" Type="http://schemas.openxmlformats.org/officeDocument/2006/relationships/hyperlink" Target="mailto:mprinsloo@xstrata.co.za" TargetMode="External"/><Relationship Id="rId24" Type="http://schemas.openxmlformats.org/officeDocument/2006/relationships/hyperlink" Target="mailto:maurice.mkwanazi@harmony.co.za" TargetMode="External"/><Relationship Id="rId32" Type="http://schemas.openxmlformats.org/officeDocument/2006/relationships/hyperlink" Target="mailto:Dawie.venter@implats.co.za" TargetMode="External"/><Relationship Id="rId37" Type="http://schemas.openxmlformats.org/officeDocument/2006/relationships/hyperlink" Target="mailto:pmolise@angloplat.com" TargetMode="External"/><Relationship Id="rId40" Type="http://schemas.openxmlformats.org/officeDocument/2006/relationships/hyperlink" Target="mailto:mgillespie@anglogoldashanti.com" TargetMode="External"/><Relationship Id="rId5" Type="http://schemas.openxmlformats.org/officeDocument/2006/relationships/hyperlink" Target="mailto:reader@angloplat.com" TargetMode="External"/><Relationship Id="rId15" Type="http://schemas.openxmlformats.org/officeDocument/2006/relationships/hyperlink" Target="mailto:andre.esterhuizen@trp.co.za" TargetMode="External"/><Relationship Id="rId23" Type="http://schemas.openxmlformats.org/officeDocument/2006/relationships/hyperlink" Target="mailto:jc.smith@randuranium.co.za" TargetMode="External"/><Relationship Id="rId28" Type="http://schemas.openxmlformats.org/officeDocument/2006/relationships/hyperlink" Target="mailto:warren.freeman@harmony.co.za" TargetMode="External"/><Relationship Id="rId36" Type="http://schemas.openxmlformats.org/officeDocument/2006/relationships/hyperlink" Target="mailto:carelg@angloplat.com" TargetMode="External"/><Relationship Id="rId10" Type="http://schemas.openxmlformats.org/officeDocument/2006/relationships/hyperlink" Target="mailto:lkruger@asametals.co.za" TargetMode="External"/><Relationship Id="rId19" Type="http://schemas.openxmlformats.org/officeDocument/2006/relationships/hyperlink" Target="mailto:George.cronje@exxaro.com" TargetMode="External"/><Relationship Id="rId31" Type="http://schemas.openxmlformats.org/officeDocument/2006/relationships/hyperlink" Target="mailto:imraan.goolam@lonmin.co.za" TargetMode="External"/><Relationship Id="rId4" Type="http://schemas.openxmlformats.org/officeDocument/2006/relationships/hyperlink" Target="mailto:jboshielo@angloplat.com" TargetMode="External"/><Relationship Id="rId9" Type="http://schemas.openxmlformats.org/officeDocument/2006/relationships/hyperlink" Target="mailto:jlidderd@modikwa.co.za" TargetMode="External"/><Relationship Id="rId14" Type="http://schemas.openxmlformats.org/officeDocument/2006/relationships/hyperlink" Target="mailto:kassiek@dwarsrivier.co.za" TargetMode="External"/><Relationship Id="rId22" Type="http://schemas.openxmlformats.org/officeDocument/2006/relationships/hyperlink" Target="mailto:Lood.boshoff@sasol.com" TargetMode="External"/><Relationship Id="rId27" Type="http://schemas.openxmlformats.org/officeDocument/2006/relationships/hyperlink" Target="mailto:willem.gouws@harmony.co.za" TargetMode="External"/><Relationship Id="rId30" Type="http://schemas.openxmlformats.org/officeDocument/2006/relationships/hyperlink" Target="mailto:geoffrey.acheampong@harmony.co.za" TargetMode="External"/><Relationship Id="rId35" Type="http://schemas.openxmlformats.org/officeDocument/2006/relationships/hyperlink" Target="mailto:marius.barnardjn@harmony.co.za" TargetMode="External"/><Relationship Id="rId43" Type="http://schemas.openxmlformats.org/officeDocument/2006/relationships/hyperlink" Target="mailto:phillipc@bafokengplatinum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arlons@petradiamonds.com" TargetMode="External"/><Relationship Id="rId1" Type="http://schemas.openxmlformats.org/officeDocument/2006/relationships/hyperlink" Target="mailto:siphon@petradiamon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E91"/>
  <sheetViews>
    <sheetView topLeftCell="A33" zoomScale="50" zoomScaleNormal="50" workbookViewId="0">
      <selection activeCell="DE73" sqref="DE73"/>
    </sheetView>
  </sheetViews>
  <sheetFormatPr defaultRowHeight="15"/>
  <cols>
    <col min="1" max="1" width="3.7109375" customWidth="1"/>
    <col min="2" max="3" width="3.42578125" style="4" customWidth="1"/>
    <col min="4" max="4" width="5.7109375" style="5" customWidth="1"/>
    <col min="5" max="5" width="42.5703125" style="6" bestFit="1" customWidth="1"/>
    <col min="6" max="6" width="24" customWidth="1"/>
    <col min="7" max="7" width="24.7109375" hidden="1" customWidth="1"/>
    <col min="8" max="8" width="27.28515625" hidden="1" customWidth="1"/>
    <col min="9" max="9" width="38.7109375" style="7" hidden="1" customWidth="1"/>
    <col min="10" max="10" width="28.140625" style="5" hidden="1" customWidth="1"/>
    <col min="11" max="17" width="8.140625" hidden="1" customWidth="1"/>
    <col min="18" max="18" width="9.85546875" bestFit="1" customWidth="1"/>
    <col min="19" max="27" width="8.42578125" customWidth="1"/>
    <col min="28" max="28" width="13.5703125" bestFit="1" customWidth="1"/>
    <col min="29" max="29" width="9.140625" customWidth="1"/>
    <col min="30" max="30" width="9" style="6" customWidth="1"/>
    <col min="31" max="31" width="8.7109375" hidden="1" customWidth="1"/>
    <col min="32" max="32" width="5.5703125" hidden="1" customWidth="1"/>
    <col min="33" max="33" width="6.140625" hidden="1" customWidth="1"/>
    <col min="34" max="40" width="4.85546875" hidden="1" customWidth="1"/>
    <col min="41" max="41" width="1" hidden="1" customWidth="1"/>
    <col min="42" max="51" width="4.85546875" hidden="1" customWidth="1"/>
    <col min="52" max="52" width="1.28515625" hidden="1" customWidth="1"/>
    <col min="53" max="62" width="4.85546875" hidden="1" customWidth="1"/>
    <col min="63" max="73" width="9.140625" hidden="1" customWidth="1"/>
    <col min="74" max="83" width="9.140625" style="5" hidden="1" customWidth="1"/>
    <col min="84" max="85" width="9.140625" style="8" hidden="1" customWidth="1"/>
    <col min="86" max="95" width="9.140625" hidden="1" customWidth="1"/>
    <col min="96" max="103" width="9.140625" customWidth="1"/>
    <col min="106" max="107" width="9.140625" customWidth="1"/>
  </cols>
  <sheetData>
    <row r="1" spans="2:109" ht="7.5" customHeight="1" thickBot="1">
      <c r="D1" s="5">
        <v>0</v>
      </c>
    </row>
    <row r="2" spans="2:109" ht="73.5" customHeight="1">
      <c r="B2" s="9"/>
      <c r="C2" s="9"/>
      <c r="D2" s="347" t="s">
        <v>7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8"/>
    </row>
    <row r="3" spans="2:109" ht="15" customHeight="1" thickBot="1">
      <c r="B3" s="10"/>
      <c r="C3" s="10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50"/>
    </row>
    <row r="4" spans="2:109" ht="15.75" thickBot="1">
      <c r="B4" s="11"/>
      <c r="C4" s="11"/>
      <c r="D4" s="351"/>
      <c r="E4" s="351"/>
      <c r="F4" s="351"/>
      <c r="G4" s="352"/>
      <c r="H4" s="12"/>
      <c r="I4" s="13"/>
      <c r="J4" s="12"/>
      <c r="K4" s="353" t="s">
        <v>8</v>
      </c>
      <c r="L4" s="351"/>
      <c r="M4" s="351"/>
      <c r="N4" s="351"/>
      <c r="O4" s="351"/>
      <c r="P4" s="351"/>
      <c r="Q4" s="351"/>
      <c r="R4" s="354" t="s">
        <v>9</v>
      </c>
      <c r="S4" s="355"/>
      <c r="T4" s="356"/>
      <c r="U4" s="356"/>
      <c r="V4" s="356"/>
      <c r="W4" s="356"/>
      <c r="X4" s="356"/>
      <c r="Y4" s="356"/>
      <c r="Z4" s="356"/>
      <c r="AA4" s="356"/>
      <c r="AB4" s="356"/>
      <c r="AC4" s="357"/>
      <c r="AD4" s="14"/>
      <c r="AE4" s="358" t="s">
        <v>9</v>
      </c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</row>
    <row r="5" spans="2:109" s="27" customFormat="1" ht="135.75" customHeight="1" thickBot="1">
      <c r="B5" s="15" t="s">
        <v>10</v>
      </c>
      <c r="C5" s="15" t="s">
        <v>11</v>
      </c>
      <c r="D5" s="295" t="s">
        <v>12</v>
      </c>
      <c r="E5" s="277" t="s">
        <v>13</v>
      </c>
      <c r="F5" s="278" t="s">
        <v>0</v>
      </c>
      <c r="G5" s="278" t="s">
        <v>14</v>
      </c>
      <c r="H5" s="278" t="s">
        <v>15</v>
      </c>
      <c r="I5" s="279" t="s">
        <v>16</v>
      </c>
      <c r="J5" s="280" t="s">
        <v>17</v>
      </c>
      <c r="K5" s="281" t="s">
        <v>18</v>
      </c>
      <c r="L5" s="282" t="s">
        <v>19</v>
      </c>
      <c r="M5" s="282" t="s">
        <v>20</v>
      </c>
      <c r="N5" s="282" t="s">
        <v>21</v>
      </c>
      <c r="O5" s="282" t="s">
        <v>22</v>
      </c>
      <c r="P5" s="282" t="s">
        <v>23</v>
      </c>
      <c r="Q5" s="283" t="s">
        <v>24</v>
      </c>
      <c r="R5" s="281" t="s">
        <v>25</v>
      </c>
      <c r="S5" s="281" t="s">
        <v>26</v>
      </c>
      <c r="T5" s="282" t="s">
        <v>27</v>
      </c>
      <c r="U5" s="282" t="s">
        <v>28</v>
      </c>
      <c r="V5" s="282" t="s">
        <v>29</v>
      </c>
      <c r="W5" s="282" t="s">
        <v>30</v>
      </c>
      <c r="X5" s="282" t="s">
        <v>31</v>
      </c>
      <c r="Y5" s="282" t="s">
        <v>32</v>
      </c>
      <c r="Z5" s="282" t="s">
        <v>33</v>
      </c>
      <c r="AA5" s="283" t="s">
        <v>34</v>
      </c>
      <c r="AB5" s="296" t="s">
        <v>35</v>
      </c>
      <c r="AC5" s="297" t="s">
        <v>36</v>
      </c>
      <c r="AD5" s="297" t="s">
        <v>37</v>
      </c>
      <c r="AE5" s="343" t="s">
        <v>38</v>
      </c>
      <c r="AF5" s="343"/>
      <c r="AG5" s="344"/>
      <c r="AH5" s="344"/>
      <c r="AI5" s="344"/>
      <c r="AJ5" s="344"/>
      <c r="AK5" s="344"/>
      <c r="AL5" s="344"/>
      <c r="AM5" s="344"/>
      <c r="AN5" s="345"/>
      <c r="AO5" s="26"/>
      <c r="AP5" s="346" t="s">
        <v>39</v>
      </c>
      <c r="AQ5" s="343"/>
      <c r="AR5" s="344"/>
      <c r="AS5" s="344"/>
      <c r="AT5" s="344"/>
      <c r="AU5" s="344"/>
      <c r="AV5" s="344"/>
      <c r="AW5" s="344"/>
      <c r="AX5" s="344"/>
      <c r="AY5" s="345"/>
      <c r="AZ5" s="26"/>
      <c r="BA5" s="346" t="s">
        <v>40</v>
      </c>
      <c r="BB5" s="343"/>
      <c r="BC5" s="344"/>
      <c r="BD5" s="344"/>
      <c r="BE5" s="344"/>
      <c r="BF5" s="344"/>
      <c r="BG5" s="344"/>
      <c r="BH5" s="344"/>
      <c r="BI5" s="344"/>
      <c r="BJ5" s="345"/>
      <c r="BV5" s="330" t="s">
        <v>41</v>
      </c>
      <c r="BW5" s="331"/>
      <c r="BX5" s="331"/>
      <c r="BY5" s="331"/>
      <c r="BZ5" s="331"/>
      <c r="CA5" s="331"/>
      <c r="CB5" s="331"/>
      <c r="CC5" s="331"/>
      <c r="CD5" s="331"/>
      <c r="CE5" s="331"/>
      <c r="CF5" s="331"/>
      <c r="CG5" s="332"/>
    </row>
    <row r="6" spans="2:109" s="6" customFormat="1">
      <c r="B6" s="28"/>
      <c r="C6" s="292"/>
      <c r="D6" s="33">
        <v>1</v>
      </c>
      <c r="E6" s="139" t="s">
        <v>42</v>
      </c>
      <c r="F6" s="139" t="s">
        <v>2</v>
      </c>
      <c r="G6" s="139" t="s">
        <v>43</v>
      </c>
      <c r="H6" s="139"/>
      <c r="I6" s="31"/>
      <c r="J6" s="32"/>
      <c r="K6" s="33" t="s">
        <v>1</v>
      </c>
      <c r="L6" s="34" t="s">
        <v>1</v>
      </c>
      <c r="M6" s="34" t="s">
        <v>1</v>
      </c>
      <c r="N6" s="34" t="s">
        <v>1</v>
      </c>
      <c r="O6" s="34" t="s">
        <v>1</v>
      </c>
      <c r="P6" s="34" t="s">
        <v>1</v>
      </c>
      <c r="Q6" s="35"/>
      <c r="R6" s="141" t="s">
        <v>44</v>
      </c>
      <c r="S6" s="36"/>
      <c r="T6" s="36"/>
      <c r="U6" s="36"/>
      <c r="V6" s="36"/>
      <c r="W6" s="36"/>
      <c r="X6" s="36"/>
      <c r="Y6" s="36"/>
      <c r="Z6" s="36"/>
      <c r="AA6" s="321"/>
      <c r="AB6" s="33">
        <v>17</v>
      </c>
      <c r="AC6" s="143"/>
      <c r="AD6" s="325">
        <f t="shared" ref="AD6:AD69" si="0">+CF6+CG6</f>
        <v>0</v>
      </c>
      <c r="AE6" s="39">
        <f t="shared" ref="AE6:AN14" si="1">IF(R6="S",1,0)</f>
        <v>0</v>
      </c>
      <c r="AF6" s="40">
        <f t="shared" si="1"/>
        <v>0</v>
      </c>
      <c r="AG6" s="41">
        <f t="shared" si="1"/>
        <v>0</v>
      </c>
      <c r="AH6" s="41">
        <f t="shared" si="1"/>
        <v>0</v>
      </c>
      <c r="AI6" s="41">
        <f t="shared" si="1"/>
        <v>0</v>
      </c>
      <c r="AJ6" s="41">
        <f t="shared" si="1"/>
        <v>0</v>
      </c>
      <c r="AK6" s="41">
        <f t="shared" si="1"/>
        <v>0</v>
      </c>
      <c r="AL6" s="41">
        <f t="shared" si="1"/>
        <v>0</v>
      </c>
      <c r="AM6" s="41">
        <f t="shared" si="1"/>
        <v>0</v>
      </c>
      <c r="AN6" s="42">
        <f t="shared" si="1"/>
        <v>0</v>
      </c>
      <c r="AP6" s="40">
        <f>IF(R6="C",1,0)</f>
        <v>0</v>
      </c>
      <c r="AQ6" s="40">
        <f>IF(S6="C",1,0)</f>
        <v>0</v>
      </c>
      <c r="AR6" s="41">
        <f>IF(T6="C",1,0)</f>
        <v>0</v>
      </c>
      <c r="AS6" s="41">
        <f t="shared" ref="AS6:AY14" si="2">IF(U6="C",1,0)</f>
        <v>0</v>
      </c>
      <c r="AT6" s="41">
        <f t="shared" si="2"/>
        <v>0</v>
      </c>
      <c r="AU6" s="41">
        <f t="shared" si="2"/>
        <v>0</v>
      </c>
      <c r="AV6" s="41">
        <f t="shared" si="2"/>
        <v>0</v>
      </c>
      <c r="AW6" s="41">
        <f t="shared" si="2"/>
        <v>0</v>
      </c>
      <c r="AX6" s="41">
        <f t="shared" si="2"/>
        <v>0</v>
      </c>
      <c r="AY6" s="42">
        <f t="shared" si="2"/>
        <v>0</v>
      </c>
      <c r="BA6" s="40">
        <f t="shared" ref="BA6:BJ14" si="3">IF(R6="I",1,0)</f>
        <v>1</v>
      </c>
      <c r="BB6" s="40">
        <f t="shared" si="3"/>
        <v>0</v>
      </c>
      <c r="BC6" s="41">
        <f t="shared" si="3"/>
        <v>0</v>
      </c>
      <c r="BD6" s="41">
        <f t="shared" si="3"/>
        <v>0</v>
      </c>
      <c r="BE6" s="41">
        <f t="shared" si="3"/>
        <v>0</v>
      </c>
      <c r="BF6" s="41">
        <f t="shared" si="3"/>
        <v>0</v>
      </c>
      <c r="BG6" s="41">
        <f t="shared" si="3"/>
        <v>0</v>
      </c>
      <c r="BH6" s="41">
        <f t="shared" si="3"/>
        <v>0</v>
      </c>
      <c r="BI6" s="41">
        <f t="shared" si="3"/>
        <v>0</v>
      </c>
      <c r="BJ6" s="42">
        <f t="shared" si="3"/>
        <v>0</v>
      </c>
      <c r="BV6" s="43" t="str">
        <f t="shared" ref="BV6:CD14" si="4">IF(R6="S",1," ")</f>
        <v xml:space="preserve"> </v>
      </c>
      <c r="BW6" s="43" t="str">
        <f t="shared" si="4"/>
        <v xml:space="preserve"> </v>
      </c>
      <c r="BX6" s="43" t="str">
        <f t="shared" si="4"/>
        <v xml:space="preserve"> </v>
      </c>
      <c r="BY6" s="43" t="str">
        <f t="shared" si="4"/>
        <v xml:space="preserve"> </v>
      </c>
      <c r="BZ6" s="43" t="str">
        <f t="shared" si="4"/>
        <v xml:space="preserve"> </v>
      </c>
      <c r="CA6" s="43" t="str">
        <f t="shared" si="4"/>
        <v xml:space="preserve"> </v>
      </c>
      <c r="CB6" s="43" t="str">
        <f t="shared" si="4"/>
        <v xml:space="preserve"> </v>
      </c>
      <c r="CC6" s="43" t="str">
        <f t="shared" si="4"/>
        <v xml:space="preserve"> </v>
      </c>
      <c r="CD6" s="43" t="str">
        <f t="shared" si="4"/>
        <v xml:space="preserve"> </v>
      </c>
      <c r="CE6" s="44">
        <f t="shared" ref="CE6:CE14" si="5">AC6/AB6</f>
        <v>0</v>
      </c>
      <c r="CF6" s="45">
        <f t="shared" ref="CF6:CF14" si="6">(SUM(BV6:CD6))/10</f>
        <v>0</v>
      </c>
      <c r="CG6" s="45">
        <f t="shared" ref="CG6:CG14" si="7">(IF((AC6/AB6)&lt;1.00001,(AC6/AB6)," "))/10</f>
        <v>0</v>
      </c>
    </row>
    <row r="7" spans="2:109" s="6" customFormat="1">
      <c r="B7" s="28"/>
      <c r="C7" s="292"/>
      <c r="D7" s="52">
        <v>2</v>
      </c>
      <c r="E7" s="46" t="s">
        <v>45</v>
      </c>
      <c r="F7" s="46" t="s">
        <v>2</v>
      </c>
      <c r="G7" s="46" t="s">
        <v>46</v>
      </c>
      <c r="H7" s="286" t="s">
        <v>47</v>
      </c>
      <c r="I7" s="48" t="s">
        <v>3</v>
      </c>
      <c r="J7" s="49" t="s">
        <v>4</v>
      </c>
      <c r="K7" s="314" t="s">
        <v>1</v>
      </c>
      <c r="L7" s="276" t="s">
        <v>1</v>
      </c>
      <c r="M7" s="276" t="s">
        <v>1</v>
      </c>
      <c r="N7" s="276" t="s">
        <v>1</v>
      </c>
      <c r="O7" s="276" t="s">
        <v>1</v>
      </c>
      <c r="P7" s="276" t="s">
        <v>1</v>
      </c>
      <c r="Q7" s="95"/>
      <c r="R7" s="145" t="s">
        <v>44</v>
      </c>
      <c r="S7" s="37" t="s">
        <v>44</v>
      </c>
      <c r="T7" s="37" t="s">
        <v>44</v>
      </c>
      <c r="U7" s="37" t="s">
        <v>44</v>
      </c>
      <c r="V7" s="37" t="s">
        <v>44</v>
      </c>
      <c r="W7" s="37" t="s">
        <v>44</v>
      </c>
      <c r="X7" s="37"/>
      <c r="Y7" s="37"/>
      <c r="Z7" s="37"/>
      <c r="AA7" s="76"/>
      <c r="AB7" s="52">
        <v>18</v>
      </c>
      <c r="AC7" s="38"/>
      <c r="AD7" s="326">
        <f t="shared" si="0"/>
        <v>0</v>
      </c>
      <c r="AE7" s="39">
        <f t="shared" si="1"/>
        <v>0</v>
      </c>
      <c r="AF7" s="40">
        <f t="shared" si="1"/>
        <v>0</v>
      </c>
      <c r="AG7" s="41">
        <f t="shared" si="1"/>
        <v>0</v>
      </c>
      <c r="AH7" s="41">
        <f t="shared" si="1"/>
        <v>0</v>
      </c>
      <c r="AI7" s="41">
        <f t="shared" si="1"/>
        <v>0</v>
      </c>
      <c r="AJ7" s="41">
        <f t="shared" si="1"/>
        <v>0</v>
      </c>
      <c r="AK7" s="41">
        <f t="shared" si="1"/>
        <v>0</v>
      </c>
      <c r="AL7" s="41">
        <f t="shared" si="1"/>
        <v>0</v>
      </c>
      <c r="AM7" s="41">
        <f t="shared" si="1"/>
        <v>0</v>
      </c>
      <c r="AN7" s="42">
        <f t="shared" si="1"/>
        <v>0</v>
      </c>
      <c r="AP7" s="40">
        <f t="shared" ref="AP7:AR14" si="8">IF(R7="C",1,0)</f>
        <v>0</v>
      </c>
      <c r="AQ7" s="40">
        <f t="shared" si="8"/>
        <v>0</v>
      </c>
      <c r="AR7" s="41">
        <f t="shared" si="8"/>
        <v>0</v>
      </c>
      <c r="AS7" s="41">
        <f t="shared" si="2"/>
        <v>0</v>
      </c>
      <c r="AT7" s="41">
        <f t="shared" si="2"/>
        <v>0</v>
      </c>
      <c r="AU7" s="41">
        <f t="shared" si="2"/>
        <v>0</v>
      </c>
      <c r="AV7" s="41">
        <f t="shared" si="2"/>
        <v>0</v>
      </c>
      <c r="AW7" s="41">
        <f t="shared" si="2"/>
        <v>0</v>
      </c>
      <c r="AX7" s="41">
        <f t="shared" si="2"/>
        <v>0</v>
      </c>
      <c r="AY7" s="42">
        <f t="shared" si="2"/>
        <v>0</v>
      </c>
      <c r="BA7" s="40">
        <f t="shared" si="3"/>
        <v>1</v>
      </c>
      <c r="BB7" s="40">
        <f t="shared" si="3"/>
        <v>1</v>
      </c>
      <c r="BC7" s="41">
        <f t="shared" si="3"/>
        <v>1</v>
      </c>
      <c r="BD7" s="41">
        <f t="shared" si="3"/>
        <v>1</v>
      </c>
      <c r="BE7" s="41">
        <f t="shared" si="3"/>
        <v>1</v>
      </c>
      <c r="BF7" s="41">
        <f t="shared" si="3"/>
        <v>1</v>
      </c>
      <c r="BG7" s="41">
        <f t="shared" si="3"/>
        <v>0</v>
      </c>
      <c r="BH7" s="41">
        <f t="shared" si="3"/>
        <v>0</v>
      </c>
      <c r="BI7" s="41">
        <f t="shared" si="3"/>
        <v>0</v>
      </c>
      <c r="BJ7" s="42">
        <f t="shared" si="3"/>
        <v>0</v>
      </c>
      <c r="BV7" s="54" t="str">
        <f t="shared" si="4"/>
        <v xml:space="preserve"> </v>
      </c>
      <c r="BW7" s="54" t="str">
        <f t="shared" si="4"/>
        <v xml:space="preserve"> </v>
      </c>
      <c r="BX7" s="54" t="str">
        <f t="shared" si="4"/>
        <v xml:space="preserve"> </v>
      </c>
      <c r="BY7" s="54" t="str">
        <f t="shared" si="4"/>
        <v xml:space="preserve"> </v>
      </c>
      <c r="BZ7" s="54" t="str">
        <f t="shared" si="4"/>
        <v xml:space="preserve"> </v>
      </c>
      <c r="CA7" s="54" t="str">
        <f t="shared" si="4"/>
        <v xml:space="preserve"> </v>
      </c>
      <c r="CB7" s="54" t="str">
        <f t="shared" si="4"/>
        <v xml:space="preserve"> </v>
      </c>
      <c r="CC7" s="54" t="str">
        <f t="shared" si="4"/>
        <v xml:space="preserve"> </v>
      </c>
      <c r="CD7" s="54" t="str">
        <f t="shared" si="4"/>
        <v xml:space="preserve"> </v>
      </c>
      <c r="CE7" s="55">
        <f t="shared" si="5"/>
        <v>0</v>
      </c>
      <c r="CF7" s="56">
        <f t="shared" si="6"/>
        <v>0</v>
      </c>
      <c r="CG7" s="56">
        <f t="shared" si="7"/>
        <v>0</v>
      </c>
    </row>
    <row r="8" spans="2:109" s="6" customFormat="1">
      <c r="B8" s="28"/>
      <c r="C8" s="292"/>
      <c r="D8" s="52">
        <v>3</v>
      </c>
      <c r="E8" s="57" t="s">
        <v>48</v>
      </c>
      <c r="F8" s="57" t="s">
        <v>2</v>
      </c>
      <c r="G8" s="57" t="s">
        <v>49</v>
      </c>
      <c r="H8" s="57" t="s">
        <v>50</v>
      </c>
      <c r="I8" s="92"/>
      <c r="J8" s="59"/>
      <c r="K8" s="314" t="s">
        <v>1</v>
      </c>
      <c r="L8" s="276" t="s">
        <v>1</v>
      </c>
      <c r="M8" s="276" t="s">
        <v>1</v>
      </c>
      <c r="N8" s="276" t="s">
        <v>1</v>
      </c>
      <c r="O8" s="276" t="s">
        <v>1</v>
      </c>
      <c r="P8" s="276" t="s">
        <v>1</v>
      </c>
      <c r="Q8" s="147"/>
      <c r="R8" s="148" t="s">
        <v>51</v>
      </c>
      <c r="S8" s="61" t="s">
        <v>51</v>
      </c>
      <c r="T8" s="61" t="s">
        <v>51</v>
      </c>
      <c r="U8" s="61" t="s">
        <v>51</v>
      </c>
      <c r="V8" s="37" t="s">
        <v>51</v>
      </c>
      <c r="W8" s="37" t="s">
        <v>51</v>
      </c>
      <c r="X8" s="37" t="s">
        <v>51</v>
      </c>
      <c r="Y8" s="37" t="s">
        <v>51</v>
      </c>
      <c r="Z8" s="37" t="s">
        <v>51</v>
      </c>
      <c r="AA8" s="76" t="s">
        <v>51</v>
      </c>
      <c r="AB8" s="52">
        <v>15</v>
      </c>
      <c r="AC8" s="38">
        <v>15</v>
      </c>
      <c r="AD8" s="326">
        <f t="shared" si="0"/>
        <v>1</v>
      </c>
      <c r="AE8" s="62">
        <f t="shared" si="1"/>
        <v>1</v>
      </c>
      <c r="AF8" s="63">
        <f t="shared" si="1"/>
        <v>1</v>
      </c>
      <c r="AG8" s="64">
        <f t="shared" si="1"/>
        <v>1</v>
      </c>
      <c r="AH8" s="64">
        <f t="shared" si="1"/>
        <v>1</v>
      </c>
      <c r="AI8" s="64">
        <f t="shared" si="1"/>
        <v>1</v>
      </c>
      <c r="AJ8" s="64">
        <f t="shared" si="1"/>
        <v>1</v>
      </c>
      <c r="AK8" s="64">
        <f t="shared" si="1"/>
        <v>1</v>
      </c>
      <c r="AL8" s="64">
        <f t="shared" si="1"/>
        <v>1</v>
      </c>
      <c r="AM8" s="64">
        <f t="shared" si="1"/>
        <v>1</v>
      </c>
      <c r="AN8" s="65">
        <f t="shared" si="1"/>
        <v>1</v>
      </c>
      <c r="AO8" s="66"/>
      <c r="AP8" s="63">
        <f t="shared" si="8"/>
        <v>0</v>
      </c>
      <c r="AQ8" s="63">
        <f t="shared" si="8"/>
        <v>0</v>
      </c>
      <c r="AR8" s="64">
        <f t="shared" si="8"/>
        <v>0</v>
      </c>
      <c r="AS8" s="41">
        <f t="shared" si="2"/>
        <v>0</v>
      </c>
      <c r="AT8" s="41">
        <f t="shared" si="2"/>
        <v>0</v>
      </c>
      <c r="AU8" s="41">
        <f t="shared" si="2"/>
        <v>0</v>
      </c>
      <c r="AV8" s="41">
        <f t="shared" si="2"/>
        <v>0</v>
      </c>
      <c r="AW8" s="41">
        <f t="shared" si="2"/>
        <v>0</v>
      </c>
      <c r="AX8" s="41">
        <f t="shared" si="2"/>
        <v>0</v>
      </c>
      <c r="AY8" s="42">
        <f t="shared" si="2"/>
        <v>0</v>
      </c>
      <c r="BA8" s="40">
        <f t="shared" si="3"/>
        <v>0</v>
      </c>
      <c r="BB8" s="40">
        <f t="shared" si="3"/>
        <v>0</v>
      </c>
      <c r="BC8" s="41">
        <f t="shared" si="3"/>
        <v>0</v>
      </c>
      <c r="BD8" s="41">
        <f t="shared" si="3"/>
        <v>0</v>
      </c>
      <c r="BE8" s="41">
        <f t="shared" si="3"/>
        <v>0</v>
      </c>
      <c r="BF8" s="41">
        <f t="shared" si="3"/>
        <v>0</v>
      </c>
      <c r="BG8" s="41">
        <f t="shared" si="3"/>
        <v>0</v>
      </c>
      <c r="BH8" s="41">
        <f t="shared" si="3"/>
        <v>0</v>
      </c>
      <c r="BI8" s="41">
        <f t="shared" si="3"/>
        <v>0</v>
      </c>
      <c r="BJ8" s="42">
        <f t="shared" si="3"/>
        <v>0</v>
      </c>
      <c r="BV8" s="54">
        <f t="shared" si="4"/>
        <v>1</v>
      </c>
      <c r="BW8" s="54">
        <f t="shared" si="4"/>
        <v>1</v>
      </c>
      <c r="BX8" s="54">
        <f t="shared" si="4"/>
        <v>1</v>
      </c>
      <c r="BY8" s="54">
        <f t="shared" si="4"/>
        <v>1</v>
      </c>
      <c r="BZ8" s="54">
        <f t="shared" si="4"/>
        <v>1</v>
      </c>
      <c r="CA8" s="54">
        <f t="shared" si="4"/>
        <v>1</v>
      </c>
      <c r="CB8" s="54">
        <f t="shared" si="4"/>
        <v>1</v>
      </c>
      <c r="CC8" s="54">
        <f t="shared" si="4"/>
        <v>1</v>
      </c>
      <c r="CD8" s="54">
        <f t="shared" si="4"/>
        <v>1</v>
      </c>
      <c r="CE8" s="55">
        <f t="shared" si="5"/>
        <v>1</v>
      </c>
      <c r="CF8" s="56">
        <f t="shared" si="6"/>
        <v>0.9</v>
      </c>
      <c r="CG8" s="56">
        <f t="shared" si="7"/>
        <v>0.1</v>
      </c>
    </row>
    <row r="9" spans="2:109" s="6" customFormat="1">
      <c r="B9" s="28"/>
      <c r="C9" s="292"/>
      <c r="D9" s="52">
        <v>4</v>
      </c>
      <c r="E9" s="67" t="s">
        <v>52</v>
      </c>
      <c r="F9" s="67" t="s">
        <v>53</v>
      </c>
      <c r="G9" s="67"/>
      <c r="H9" s="67"/>
      <c r="I9" s="82"/>
      <c r="J9" s="83"/>
      <c r="K9" s="52" t="s">
        <v>1</v>
      </c>
      <c r="L9" s="144" t="s">
        <v>1</v>
      </c>
      <c r="M9" s="144" t="s">
        <v>1</v>
      </c>
      <c r="N9" s="144" t="s">
        <v>1</v>
      </c>
      <c r="O9" s="144" t="s">
        <v>1</v>
      </c>
      <c r="P9" s="144" t="s">
        <v>1</v>
      </c>
      <c r="Q9" s="94"/>
      <c r="R9" s="145" t="s">
        <v>44</v>
      </c>
      <c r="S9" s="37"/>
      <c r="T9" s="37"/>
      <c r="U9" s="37"/>
      <c r="V9" s="37"/>
      <c r="W9" s="37"/>
      <c r="X9" s="37"/>
      <c r="Y9" s="37"/>
      <c r="Z9" s="37"/>
      <c r="AA9" s="76"/>
      <c r="AB9" s="52">
        <v>4</v>
      </c>
      <c r="AC9" s="38"/>
      <c r="AD9" s="327">
        <f t="shared" si="0"/>
        <v>0</v>
      </c>
      <c r="AE9" s="39">
        <f>IF(S9="S",1,0)</f>
        <v>0</v>
      </c>
      <c r="AF9" s="40">
        <f t="shared" si="1"/>
        <v>0</v>
      </c>
      <c r="AG9" s="41">
        <f t="shared" si="1"/>
        <v>0</v>
      </c>
      <c r="AH9" s="41">
        <f t="shared" si="1"/>
        <v>0</v>
      </c>
      <c r="AI9" s="41">
        <f t="shared" si="1"/>
        <v>0</v>
      </c>
      <c r="AJ9" s="41">
        <f t="shared" si="1"/>
        <v>0</v>
      </c>
      <c r="AK9" s="41">
        <f t="shared" si="1"/>
        <v>0</v>
      </c>
      <c r="AL9" s="41">
        <f t="shared" si="1"/>
        <v>0</v>
      </c>
      <c r="AM9" s="41">
        <f t="shared" si="1"/>
        <v>0</v>
      </c>
      <c r="AN9" s="42">
        <f t="shared" si="1"/>
        <v>0</v>
      </c>
      <c r="AP9" s="40">
        <f>IF(S9="C",1,0)</f>
        <v>0</v>
      </c>
      <c r="AQ9" s="40">
        <f t="shared" si="8"/>
        <v>0</v>
      </c>
      <c r="AR9" s="41">
        <f t="shared" si="8"/>
        <v>0</v>
      </c>
      <c r="AS9" s="41">
        <f t="shared" si="2"/>
        <v>0</v>
      </c>
      <c r="AT9" s="41">
        <f t="shared" si="2"/>
        <v>0</v>
      </c>
      <c r="AU9" s="41">
        <f t="shared" si="2"/>
        <v>0</v>
      </c>
      <c r="AV9" s="41">
        <f t="shared" si="2"/>
        <v>0</v>
      </c>
      <c r="AW9" s="41">
        <f t="shared" si="2"/>
        <v>0</v>
      </c>
      <c r="AX9" s="41">
        <f t="shared" si="2"/>
        <v>0</v>
      </c>
      <c r="AY9" s="42">
        <f t="shared" si="2"/>
        <v>0</v>
      </c>
      <c r="BA9" s="40">
        <f t="shared" si="3"/>
        <v>1</v>
      </c>
      <c r="BB9" s="40">
        <f t="shared" si="3"/>
        <v>0</v>
      </c>
      <c r="BC9" s="41">
        <f t="shared" si="3"/>
        <v>0</v>
      </c>
      <c r="BD9" s="41">
        <f t="shared" si="3"/>
        <v>0</v>
      </c>
      <c r="BE9" s="41">
        <f t="shared" si="3"/>
        <v>0</v>
      </c>
      <c r="BF9" s="41">
        <f t="shared" si="3"/>
        <v>0</v>
      </c>
      <c r="BG9" s="41">
        <f t="shared" si="3"/>
        <v>0</v>
      </c>
      <c r="BH9" s="41">
        <f t="shared" si="3"/>
        <v>0</v>
      </c>
      <c r="BI9" s="41">
        <f t="shared" si="3"/>
        <v>0</v>
      </c>
      <c r="BJ9" s="42">
        <f t="shared" si="3"/>
        <v>0</v>
      </c>
      <c r="BV9" s="54" t="str">
        <f t="shared" si="4"/>
        <v xml:space="preserve"> </v>
      </c>
      <c r="BW9" s="54" t="str">
        <f t="shared" si="4"/>
        <v xml:space="preserve"> </v>
      </c>
      <c r="BX9" s="54" t="str">
        <f t="shared" si="4"/>
        <v xml:space="preserve"> </v>
      </c>
      <c r="BY9" s="54" t="str">
        <f t="shared" si="4"/>
        <v xml:space="preserve"> </v>
      </c>
      <c r="BZ9" s="54" t="str">
        <f t="shared" si="4"/>
        <v xml:space="preserve"> </v>
      </c>
      <c r="CA9" s="54" t="str">
        <f t="shared" si="4"/>
        <v xml:space="preserve"> </v>
      </c>
      <c r="CB9" s="54" t="str">
        <f t="shared" si="4"/>
        <v xml:space="preserve"> </v>
      </c>
      <c r="CC9" s="54" t="str">
        <f t="shared" si="4"/>
        <v xml:space="preserve"> </v>
      </c>
      <c r="CD9" s="54" t="str">
        <f t="shared" si="4"/>
        <v xml:space="preserve"> </v>
      </c>
      <c r="CE9" s="55">
        <f t="shared" si="5"/>
        <v>0</v>
      </c>
      <c r="CF9" s="56">
        <f t="shared" si="6"/>
        <v>0</v>
      </c>
      <c r="CG9" s="56">
        <f t="shared" si="7"/>
        <v>0</v>
      </c>
    </row>
    <row r="10" spans="2:109" s="6" customFormat="1">
      <c r="B10" s="28"/>
      <c r="C10" s="292"/>
      <c r="D10" s="52">
        <f t="shared" ref="D10:D73" si="9">IF(E10&gt;0,(+D9+1)," ")</f>
        <v>5</v>
      </c>
      <c r="E10" s="67" t="s">
        <v>54</v>
      </c>
      <c r="F10" s="67" t="s">
        <v>55</v>
      </c>
      <c r="G10" s="46"/>
      <c r="H10" s="67"/>
      <c r="I10" s="82"/>
      <c r="J10" s="83"/>
      <c r="K10" s="52" t="s">
        <v>1</v>
      </c>
      <c r="L10" s="144" t="s">
        <v>1</v>
      </c>
      <c r="M10" s="144" t="s">
        <v>1</v>
      </c>
      <c r="N10" s="144" t="s">
        <v>1</v>
      </c>
      <c r="O10" s="144" t="s">
        <v>1</v>
      </c>
      <c r="P10" s="144" t="s">
        <v>1</v>
      </c>
      <c r="Q10" s="94"/>
      <c r="R10" s="145" t="s">
        <v>44</v>
      </c>
      <c r="S10" s="37"/>
      <c r="T10" s="37"/>
      <c r="U10" s="37"/>
      <c r="V10" s="37"/>
      <c r="W10" s="37"/>
      <c r="X10" s="37"/>
      <c r="Y10" s="37"/>
      <c r="Z10" s="37"/>
      <c r="AA10" s="76"/>
      <c r="AB10" s="52">
        <v>52</v>
      </c>
      <c r="AC10" s="38"/>
      <c r="AD10" s="327">
        <f t="shared" si="0"/>
        <v>0</v>
      </c>
      <c r="AE10" s="39">
        <f t="shared" ref="AE10:AE14" si="10">IF(R10="S",1,0)</f>
        <v>0</v>
      </c>
      <c r="AF10" s="40">
        <f t="shared" si="1"/>
        <v>0</v>
      </c>
      <c r="AG10" s="41">
        <f t="shared" si="1"/>
        <v>0</v>
      </c>
      <c r="AH10" s="41">
        <f t="shared" si="1"/>
        <v>0</v>
      </c>
      <c r="AI10" s="41">
        <f t="shared" si="1"/>
        <v>0</v>
      </c>
      <c r="AJ10" s="41">
        <f t="shared" si="1"/>
        <v>0</v>
      </c>
      <c r="AK10" s="41">
        <f t="shared" si="1"/>
        <v>0</v>
      </c>
      <c r="AL10" s="41">
        <f t="shared" si="1"/>
        <v>0</v>
      </c>
      <c r="AM10" s="41">
        <f t="shared" si="1"/>
        <v>0</v>
      </c>
      <c r="AN10" s="42">
        <f t="shared" si="1"/>
        <v>0</v>
      </c>
      <c r="AP10" s="40">
        <f t="shared" ref="AP10:AP14" si="11">IF(R10="C",1,0)</f>
        <v>0</v>
      </c>
      <c r="AQ10" s="40">
        <f t="shared" si="8"/>
        <v>0</v>
      </c>
      <c r="AR10" s="41">
        <f t="shared" si="8"/>
        <v>0</v>
      </c>
      <c r="AS10" s="41">
        <f t="shared" si="2"/>
        <v>0</v>
      </c>
      <c r="AT10" s="41">
        <f t="shared" si="2"/>
        <v>0</v>
      </c>
      <c r="AU10" s="41">
        <f t="shared" si="2"/>
        <v>0</v>
      </c>
      <c r="AV10" s="41">
        <f t="shared" si="2"/>
        <v>0</v>
      </c>
      <c r="AW10" s="41">
        <f t="shared" si="2"/>
        <v>0</v>
      </c>
      <c r="AX10" s="41">
        <f t="shared" si="2"/>
        <v>0</v>
      </c>
      <c r="AY10" s="42">
        <f t="shared" si="2"/>
        <v>0</v>
      </c>
      <c r="BA10" s="40">
        <f t="shared" si="3"/>
        <v>1</v>
      </c>
      <c r="BB10" s="40">
        <f t="shared" si="3"/>
        <v>0</v>
      </c>
      <c r="BC10" s="41">
        <f t="shared" si="3"/>
        <v>0</v>
      </c>
      <c r="BD10" s="41">
        <f t="shared" si="3"/>
        <v>0</v>
      </c>
      <c r="BE10" s="41">
        <f t="shared" si="3"/>
        <v>0</v>
      </c>
      <c r="BF10" s="41">
        <f t="shared" si="3"/>
        <v>0</v>
      </c>
      <c r="BG10" s="41">
        <f t="shared" si="3"/>
        <v>0</v>
      </c>
      <c r="BH10" s="41">
        <f t="shared" si="3"/>
        <v>0</v>
      </c>
      <c r="BI10" s="41">
        <f t="shared" si="3"/>
        <v>0</v>
      </c>
      <c r="BJ10" s="42">
        <f t="shared" si="3"/>
        <v>0</v>
      </c>
      <c r="BV10" s="54" t="str">
        <f t="shared" si="4"/>
        <v xml:space="preserve"> </v>
      </c>
      <c r="BW10" s="54" t="str">
        <f t="shared" si="4"/>
        <v xml:space="preserve"> </v>
      </c>
      <c r="BX10" s="54" t="str">
        <f t="shared" si="4"/>
        <v xml:space="preserve"> </v>
      </c>
      <c r="BY10" s="54" t="str">
        <f t="shared" si="4"/>
        <v xml:space="preserve"> </v>
      </c>
      <c r="BZ10" s="54" t="str">
        <f t="shared" si="4"/>
        <v xml:space="preserve"> </v>
      </c>
      <c r="CA10" s="54" t="str">
        <f t="shared" si="4"/>
        <v xml:space="preserve"> </v>
      </c>
      <c r="CB10" s="54" t="str">
        <f t="shared" si="4"/>
        <v xml:space="preserve"> </v>
      </c>
      <c r="CC10" s="54" t="str">
        <f t="shared" si="4"/>
        <v xml:space="preserve"> </v>
      </c>
      <c r="CD10" s="54" t="str">
        <f t="shared" si="4"/>
        <v xml:space="preserve"> </v>
      </c>
      <c r="CE10" s="55">
        <f t="shared" si="5"/>
        <v>0</v>
      </c>
      <c r="CF10" s="56">
        <f t="shared" si="6"/>
        <v>0</v>
      </c>
      <c r="CG10" s="56">
        <f t="shared" si="7"/>
        <v>0</v>
      </c>
    </row>
    <row r="11" spans="2:109" s="6" customFormat="1">
      <c r="B11" s="28"/>
      <c r="C11" s="292"/>
      <c r="D11" s="52">
        <v>6</v>
      </c>
      <c r="E11" s="67" t="s">
        <v>422</v>
      </c>
      <c r="F11" s="67" t="s">
        <v>2</v>
      </c>
      <c r="G11" s="67" t="s">
        <v>56</v>
      </c>
      <c r="H11" s="67" t="s">
        <v>57</v>
      </c>
      <c r="I11" s="287" t="s">
        <v>58</v>
      </c>
      <c r="J11" s="84" t="s">
        <v>6</v>
      </c>
      <c r="K11" s="52" t="s">
        <v>1</v>
      </c>
      <c r="L11" s="144" t="s">
        <v>1</v>
      </c>
      <c r="M11" s="144" t="s">
        <v>1</v>
      </c>
      <c r="N11" s="144" t="s">
        <v>1</v>
      </c>
      <c r="O11" s="144" t="s">
        <v>1</v>
      </c>
      <c r="P11" s="144" t="s">
        <v>1</v>
      </c>
      <c r="Q11" s="94"/>
      <c r="R11" s="145" t="s">
        <v>44</v>
      </c>
      <c r="S11" s="37" t="s">
        <v>44</v>
      </c>
      <c r="T11" s="37" t="s">
        <v>44</v>
      </c>
      <c r="U11" s="37" t="s">
        <v>44</v>
      </c>
      <c r="V11" s="37" t="s">
        <v>44</v>
      </c>
      <c r="W11" s="37" t="s">
        <v>44</v>
      </c>
      <c r="X11" s="37"/>
      <c r="Y11" s="37"/>
      <c r="Z11" s="37"/>
      <c r="AA11" s="76"/>
      <c r="AB11" s="52">
        <v>12</v>
      </c>
      <c r="AC11" s="38"/>
      <c r="AD11" s="326">
        <f t="shared" si="0"/>
        <v>0</v>
      </c>
      <c r="AE11" s="39">
        <f t="shared" si="10"/>
        <v>0</v>
      </c>
      <c r="AF11" s="40">
        <f t="shared" si="1"/>
        <v>0</v>
      </c>
      <c r="AG11" s="41">
        <f t="shared" si="1"/>
        <v>0</v>
      </c>
      <c r="AH11" s="41">
        <f t="shared" si="1"/>
        <v>0</v>
      </c>
      <c r="AI11" s="41">
        <f t="shared" si="1"/>
        <v>0</v>
      </c>
      <c r="AJ11" s="41">
        <f t="shared" si="1"/>
        <v>0</v>
      </c>
      <c r="AK11" s="41">
        <f t="shared" si="1"/>
        <v>0</v>
      </c>
      <c r="AL11" s="41">
        <f t="shared" si="1"/>
        <v>0</v>
      </c>
      <c r="AM11" s="41">
        <f t="shared" si="1"/>
        <v>0</v>
      </c>
      <c r="AN11" s="42">
        <f t="shared" si="1"/>
        <v>0</v>
      </c>
      <c r="AP11" s="40">
        <f t="shared" si="11"/>
        <v>0</v>
      </c>
      <c r="AQ11" s="40">
        <f t="shared" si="8"/>
        <v>0</v>
      </c>
      <c r="AR11" s="41">
        <f t="shared" si="8"/>
        <v>0</v>
      </c>
      <c r="AS11" s="41">
        <f t="shared" si="2"/>
        <v>0</v>
      </c>
      <c r="AT11" s="41">
        <f t="shared" si="2"/>
        <v>0</v>
      </c>
      <c r="AU11" s="41">
        <f t="shared" si="2"/>
        <v>0</v>
      </c>
      <c r="AV11" s="41">
        <f t="shared" si="2"/>
        <v>0</v>
      </c>
      <c r="AW11" s="41">
        <f t="shared" si="2"/>
        <v>0</v>
      </c>
      <c r="AX11" s="41">
        <f t="shared" si="2"/>
        <v>0</v>
      </c>
      <c r="AY11" s="42">
        <f t="shared" si="2"/>
        <v>0</v>
      </c>
      <c r="BA11" s="40">
        <f t="shared" si="3"/>
        <v>1</v>
      </c>
      <c r="BB11" s="40">
        <f t="shared" si="3"/>
        <v>1</v>
      </c>
      <c r="BC11" s="41">
        <f t="shared" si="3"/>
        <v>1</v>
      </c>
      <c r="BD11" s="41">
        <f t="shared" si="3"/>
        <v>1</v>
      </c>
      <c r="BE11" s="41">
        <f t="shared" si="3"/>
        <v>1</v>
      </c>
      <c r="BF11" s="41">
        <f t="shared" si="3"/>
        <v>1</v>
      </c>
      <c r="BG11" s="41">
        <f t="shared" si="3"/>
        <v>0</v>
      </c>
      <c r="BH11" s="41">
        <f t="shared" si="3"/>
        <v>0</v>
      </c>
      <c r="BI11" s="41">
        <f t="shared" si="3"/>
        <v>0</v>
      </c>
      <c r="BJ11" s="42">
        <f t="shared" si="3"/>
        <v>0</v>
      </c>
      <c r="BV11" s="54" t="str">
        <f t="shared" si="4"/>
        <v xml:space="preserve"> </v>
      </c>
      <c r="BW11" s="54" t="str">
        <f t="shared" si="4"/>
        <v xml:space="preserve"> </v>
      </c>
      <c r="BX11" s="54" t="str">
        <f t="shared" si="4"/>
        <v xml:space="preserve"> </v>
      </c>
      <c r="BY11" s="54" t="str">
        <f t="shared" si="4"/>
        <v xml:space="preserve"> </v>
      </c>
      <c r="BZ11" s="54" t="str">
        <f t="shared" si="4"/>
        <v xml:space="preserve"> </v>
      </c>
      <c r="CA11" s="54" t="str">
        <f t="shared" si="4"/>
        <v xml:space="preserve"> </v>
      </c>
      <c r="CB11" s="54" t="str">
        <f t="shared" si="4"/>
        <v xml:space="preserve"> </v>
      </c>
      <c r="CC11" s="54" t="str">
        <f t="shared" si="4"/>
        <v xml:space="preserve"> </v>
      </c>
      <c r="CD11" s="54" t="str">
        <f t="shared" si="4"/>
        <v xml:space="preserve"> </v>
      </c>
      <c r="CE11" s="55">
        <f t="shared" si="5"/>
        <v>0</v>
      </c>
      <c r="CF11" s="56">
        <f t="shared" si="6"/>
        <v>0</v>
      </c>
      <c r="CG11" s="56">
        <f t="shared" si="7"/>
        <v>0</v>
      </c>
    </row>
    <row r="12" spans="2:109" s="6" customFormat="1">
      <c r="B12" s="28"/>
      <c r="C12" s="292"/>
      <c r="D12" s="52">
        <f t="shared" si="9"/>
        <v>7</v>
      </c>
      <c r="E12" s="57" t="s">
        <v>224</v>
      </c>
      <c r="F12" s="67" t="s">
        <v>225</v>
      </c>
      <c r="G12" s="67" t="s">
        <v>226</v>
      </c>
      <c r="H12" s="67" t="s">
        <v>227</v>
      </c>
      <c r="I12" s="87" t="s">
        <v>228</v>
      </c>
      <c r="J12" s="83" t="s">
        <v>229</v>
      </c>
      <c r="K12" s="52" t="s">
        <v>1</v>
      </c>
      <c r="L12" s="144" t="s">
        <v>1</v>
      </c>
      <c r="M12" s="144" t="s">
        <v>1</v>
      </c>
      <c r="N12" s="144" t="s">
        <v>180</v>
      </c>
      <c r="O12" s="144" t="s">
        <v>1</v>
      </c>
      <c r="P12" s="144" t="s">
        <v>1</v>
      </c>
      <c r="Q12" s="94"/>
      <c r="R12" s="145" t="s">
        <v>51</v>
      </c>
      <c r="S12" s="37" t="s">
        <v>51</v>
      </c>
      <c r="T12" s="37" t="s">
        <v>51</v>
      </c>
      <c r="U12" s="37" t="s">
        <v>51</v>
      </c>
      <c r="V12" s="37" t="s">
        <v>51</v>
      </c>
      <c r="W12" s="37" t="s">
        <v>51</v>
      </c>
      <c r="X12" s="37" t="s">
        <v>51</v>
      </c>
      <c r="Y12" s="37" t="s">
        <v>51</v>
      </c>
      <c r="Z12" s="37" t="s">
        <v>51</v>
      </c>
      <c r="AA12" s="76" t="s">
        <v>51</v>
      </c>
      <c r="AB12" s="52">
        <v>65</v>
      </c>
      <c r="AC12" s="38">
        <v>65</v>
      </c>
      <c r="AD12" s="327">
        <f t="shared" si="0"/>
        <v>1</v>
      </c>
      <c r="AE12" s="39">
        <f t="shared" si="10"/>
        <v>1</v>
      </c>
      <c r="AF12" s="40">
        <f t="shared" si="1"/>
        <v>1</v>
      </c>
      <c r="AG12" s="41">
        <f t="shared" si="1"/>
        <v>1</v>
      </c>
      <c r="AH12" s="41">
        <f t="shared" si="1"/>
        <v>1</v>
      </c>
      <c r="AI12" s="41">
        <f t="shared" si="1"/>
        <v>1</v>
      </c>
      <c r="AJ12" s="41">
        <f t="shared" si="1"/>
        <v>1</v>
      </c>
      <c r="AK12" s="41">
        <f t="shared" si="1"/>
        <v>1</v>
      </c>
      <c r="AL12" s="41">
        <f t="shared" si="1"/>
        <v>1</v>
      </c>
      <c r="AM12" s="41">
        <f t="shared" si="1"/>
        <v>1</v>
      </c>
      <c r="AN12" s="42">
        <f t="shared" si="1"/>
        <v>1</v>
      </c>
      <c r="AP12" s="40">
        <f t="shared" si="11"/>
        <v>0</v>
      </c>
      <c r="AQ12" s="40">
        <f t="shared" si="8"/>
        <v>0</v>
      </c>
      <c r="AR12" s="41">
        <f t="shared" si="8"/>
        <v>0</v>
      </c>
      <c r="AS12" s="41">
        <f t="shared" si="2"/>
        <v>0</v>
      </c>
      <c r="AT12" s="41">
        <f t="shared" si="2"/>
        <v>0</v>
      </c>
      <c r="AU12" s="41">
        <f t="shared" si="2"/>
        <v>0</v>
      </c>
      <c r="AV12" s="41">
        <f t="shared" si="2"/>
        <v>0</v>
      </c>
      <c r="AW12" s="41">
        <f t="shared" si="2"/>
        <v>0</v>
      </c>
      <c r="AX12" s="41">
        <f t="shared" si="2"/>
        <v>0</v>
      </c>
      <c r="AY12" s="42">
        <f t="shared" si="2"/>
        <v>0</v>
      </c>
      <c r="BA12" s="40">
        <f t="shared" si="3"/>
        <v>0</v>
      </c>
      <c r="BB12" s="40">
        <f t="shared" si="3"/>
        <v>0</v>
      </c>
      <c r="BC12" s="41">
        <f t="shared" si="3"/>
        <v>0</v>
      </c>
      <c r="BD12" s="41">
        <f t="shared" si="3"/>
        <v>0</v>
      </c>
      <c r="BE12" s="41">
        <f t="shared" si="3"/>
        <v>0</v>
      </c>
      <c r="BF12" s="41">
        <f t="shared" si="3"/>
        <v>0</v>
      </c>
      <c r="BG12" s="41">
        <f t="shared" si="3"/>
        <v>0</v>
      </c>
      <c r="BH12" s="41">
        <f t="shared" si="3"/>
        <v>0</v>
      </c>
      <c r="BI12" s="41">
        <f t="shared" si="3"/>
        <v>0</v>
      </c>
      <c r="BJ12" s="42">
        <f t="shared" si="3"/>
        <v>0</v>
      </c>
      <c r="BV12" s="54">
        <f t="shared" si="4"/>
        <v>1</v>
      </c>
      <c r="BW12" s="54">
        <f t="shared" si="4"/>
        <v>1</v>
      </c>
      <c r="BX12" s="54">
        <f t="shared" si="4"/>
        <v>1</v>
      </c>
      <c r="BY12" s="54">
        <f t="shared" si="4"/>
        <v>1</v>
      </c>
      <c r="BZ12" s="54">
        <f t="shared" si="4"/>
        <v>1</v>
      </c>
      <c r="CA12" s="54">
        <f t="shared" si="4"/>
        <v>1</v>
      </c>
      <c r="CB12" s="54">
        <f t="shared" si="4"/>
        <v>1</v>
      </c>
      <c r="CC12" s="54">
        <f t="shared" si="4"/>
        <v>1</v>
      </c>
      <c r="CD12" s="54">
        <f t="shared" si="4"/>
        <v>1</v>
      </c>
      <c r="CE12" s="55">
        <f t="shared" si="5"/>
        <v>1</v>
      </c>
      <c r="CF12" s="56">
        <f t="shared" si="6"/>
        <v>0.9</v>
      </c>
      <c r="CG12" s="56">
        <f t="shared" si="7"/>
        <v>0.1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</row>
    <row r="13" spans="2:109" s="6" customFormat="1">
      <c r="B13" s="28"/>
      <c r="C13" s="292"/>
      <c r="D13" s="52">
        <f t="shared" si="9"/>
        <v>8</v>
      </c>
      <c r="E13" s="85" t="s">
        <v>230</v>
      </c>
      <c r="F13" s="46" t="s">
        <v>231</v>
      </c>
      <c r="G13" s="46" t="s">
        <v>232</v>
      </c>
      <c r="H13" s="46" t="s">
        <v>233</v>
      </c>
      <c r="I13" s="91" t="s">
        <v>234</v>
      </c>
      <c r="J13" s="83" t="s">
        <v>235</v>
      </c>
      <c r="K13" s="315" t="s">
        <v>1</v>
      </c>
      <c r="L13" s="252" t="s">
        <v>1</v>
      </c>
      <c r="M13" s="252" t="s">
        <v>1</v>
      </c>
      <c r="N13" s="252" t="s">
        <v>180</v>
      </c>
      <c r="O13" s="252" t="s">
        <v>1</v>
      </c>
      <c r="P13" s="252" t="s">
        <v>1</v>
      </c>
      <c r="Q13" s="316"/>
      <c r="R13" s="148" t="s">
        <v>51</v>
      </c>
      <c r="S13" s="37" t="s">
        <v>51</v>
      </c>
      <c r="T13" s="37" t="s">
        <v>51</v>
      </c>
      <c r="U13" s="37" t="s">
        <v>51</v>
      </c>
      <c r="V13" s="37" t="s">
        <v>51</v>
      </c>
      <c r="W13" s="37" t="s">
        <v>51</v>
      </c>
      <c r="X13" s="37" t="s">
        <v>51</v>
      </c>
      <c r="Y13" s="37" t="s">
        <v>51</v>
      </c>
      <c r="Z13" s="37" t="s">
        <v>51</v>
      </c>
      <c r="AA13" s="76" t="s">
        <v>51</v>
      </c>
      <c r="AB13" s="52">
        <v>74</v>
      </c>
      <c r="AC13" s="38">
        <v>74</v>
      </c>
      <c r="AD13" s="327">
        <f t="shared" si="0"/>
        <v>1</v>
      </c>
      <c r="AE13" s="39">
        <f t="shared" si="10"/>
        <v>1</v>
      </c>
      <c r="AF13" s="40">
        <f t="shared" si="1"/>
        <v>1</v>
      </c>
      <c r="AG13" s="41">
        <f t="shared" si="1"/>
        <v>1</v>
      </c>
      <c r="AH13" s="41">
        <f t="shared" si="1"/>
        <v>1</v>
      </c>
      <c r="AI13" s="41">
        <f t="shared" si="1"/>
        <v>1</v>
      </c>
      <c r="AJ13" s="41">
        <f t="shared" si="1"/>
        <v>1</v>
      </c>
      <c r="AK13" s="41">
        <f t="shared" si="1"/>
        <v>1</v>
      </c>
      <c r="AL13" s="41">
        <f t="shared" si="1"/>
        <v>1</v>
      </c>
      <c r="AM13" s="41">
        <f t="shared" si="1"/>
        <v>1</v>
      </c>
      <c r="AN13" s="42">
        <f t="shared" si="1"/>
        <v>1</v>
      </c>
      <c r="AP13" s="40">
        <f t="shared" si="11"/>
        <v>0</v>
      </c>
      <c r="AQ13" s="40">
        <f t="shared" si="8"/>
        <v>0</v>
      </c>
      <c r="AR13" s="41">
        <f t="shared" si="8"/>
        <v>0</v>
      </c>
      <c r="AS13" s="41">
        <f t="shared" si="2"/>
        <v>0</v>
      </c>
      <c r="AT13" s="41">
        <f t="shared" si="2"/>
        <v>0</v>
      </c>
      <c r="AU13" s="41">
        <f t="shared" si="2"/>
        <v>0</v>
      </c>
      <c r="AV13" s="41">
        <f t="shared" si="2"/>
        <v>0</v>
      </c>
      <c r="AW13" s="41">
        <f t="shared" si="2"/>
        <v>0</v>
      </c>
      <c r="AX13" s="41">
        <f t="shared" si="2"/>
        <v>0</v>
      </c>
      <c r="AY13" s="42">
        <f t="shared" si="2"/>
        <v>0</v>
      </c>
      <c r="BA13" s="40">
        <f t="shared" si="3"/>
        <v>0</v>
      </c>
      <c r="BB13" s="40">
        <f t="shared" si="3"/>
        <v>0</v>
      </c>
      <c r="BC13" s="41">
        <f t="shared" si="3"/>
        <v>0</v>
      </c>
      <c r="BD13" s="41">
        <f t="shared" si="3"/>
        <v>0</v>
      </c>
      <c r="BE13" s="41">
        <f t="shared" si="3"/>
        <v>0</v>
      </c>
      <c r="BF13" s="41">
        <f t="shared" si="3"/>
        <v>0</v>
      </c>
      <c r="BG13" s="41">
        <f t="shared" si="3"/>
        <v>0</v>
      </c>
      <c r="BH13" s="41">
        <f t="shared" si="3"/>
        <v>0</v>
      </c>
      <c r="BI13" s="41">
        <f t="shared" si="3"/>
        <v>0</v>
      </c>
      <c r="BJ13" s="42">
        <f t="shared" si="3"/>
        <v>0</v>
      </c>
      <c r="BV13" s="54">
        <f t="shared" si="4"/>
        <v>1</v>
      </c>
      <c r="BW13" s="54">
        <f t="shared" si="4"/>
        <v>1</v>
      </c>
      <c r="BX13" s="54">
        <f t="shared" si="4"/>
        <v>1</v>
      </c>
      <c r="BY13" s="54">
        <f t="shared" si="4"/>
        <v>1</v>
      </c>
      <c r="BZ13" s="54">
        <f t="shared" si="4"/>
        <v>1</v>
      </c>
      <c r="CA13" s="54">
        <f t="shared" si="4"/>
        <v>1</v>
      </c>
      <c r="CB13" s="54">
        <f t="shared" si="4"/>
        <v>1</v>
      </c>
      <c r="CC13" s="54">
        <f t="shared" si="4"/>
        <v>1</v>
      </c>
      <c r="CD13" s="54">
        <f t="shared" si="4"/>
        <v>1</v>
      </c>
      <c r="CE13" s="55">
        <f t="shared" si="5"/>
        <v>1</v>
      </c>
      <c r="CF13" s="56">
        <f t="shared" si="6"/>
        <v>0.9</v>
      </c>
      <c r="CG13" s="56">
        <f t="shared" si="7"/>
        <v>0.1</v>
      </c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</row>
    <row r="14" spans="2:109" s="6" customFormat="1">
      <c r="B14" s="28"/>
      <c r="C14" s="292"/>
      <c r="D14" s="52">
        <f t="shared" si="9"/>
        <v>9</v>
      </c>
      <c r="E14" s="67" t="s">
        <v>236</v>
      </c>
      <c r="F14" s="79" t="s">
        <v>86</v>
      </c>
      <c r="G14" s="79" t="s">
        <v>237</v>
      </c>
      <c r="H14" s="79" t="s">
        <v>238</v>
      </c>
      <c r="I14" s="82" t="s">
        <v>239</v>
      </c>
      <c r="J14" s="84" t="s">
        <v>240</v>
      </c>
      <c r="K14" s="52" t="s">
        <v>1</v>
      </c>
      <c r="L14" s="144" t="s">
        <v>1</v>
      </c>
      <c r="M14" s="144" t="s">
        <v>1</v>
      </c>
      <c r="N14" s="144" t="s">
        <v>180</v>
      </c>
      <c r="O14" s="144" t="s">
        <v>1</v>
      </c>
      <c r="P14" s="144" t="s">
        <v>1</v>
      </c>
      <c r="Q14" s="95"/>
      <c r="R14" s="145" t="s">
        <v>51</v>
      </c>
      <c r="S14" s="37" t="s">
        <v>51</v>
      </c>
      <c r="T14" s="37" t="s">
        <v>51</v>
      </c>
      <c r="U14" s="37" t="s">
        <v>51</v>
      </c>
      <c r="V14" s="37" t="s">
        <v>51</v>
      </c>
      <c r="W14" s="37" t="s">
        <v>51</v>
      </c>
      <c r="X14" s="37" t="s">
        <v>51</v>
      </c>
      <c r="Y14" s="37" t="s">
        <v>51</v>
      </c>
      <c r="Z14" s="37" t="s">
        <v>51</v>
      </c>
      <c r="AA14" s="76" t="s">
        <v>51</v>
      </c>
      <c r="AB14" s="52">
        <v>29</v>
      </c>
      <c r="AC14" s="38">
        <v>29</v>
      </c>
      <c r="AD14" s="327">
        <f t="shared" si="0"/>
        <v>1</v>
      </c>
      <c r="AE14" s="39">
        <f t="shared" si="10"/>
        <v>1</v>
      </c>
      <c r="AF14" s="40">
        <f t="shared" si="1"/>
        <v>1</v>
      </c>
      <c r="AG14" s="41">
        <f t="shared" si="1"/>
        <v>1</v>
      </c>
      <c r="AH14" s="41">
        <f t="shared" si="1"/>
        <v>1</v>
      </c>
      <c r="AI14" s="41">
        <f t="shared" si="1"/>
        <v>1</v>
      </c>
      <c r="AJ14" s="41">
        <f t="shared" si="1"/>
        <v>1</v>
      </c>
      <c r="AK14" s="41">
        <f t="shared" si="1"/>
        <v>1</v>
      </c>
      <c r="AL14" s="41">
        <f t="shared" si="1"/>
        <v>1</v>
      </c>
      <c r="AM14" s="41">
        <f t="shared" si="1"/>
        <v>1</v>
      </c>
      <c r="AN14" s="42">
        <f t="shared" si="1"/>
        <v>1</v>
      </c>
      <c r="AP14" s="40">
        <f t="shared" si="11"/>
        <v>0</v>
      </c>
      <c r="AQ14" s="40">
        <f t="shared" si="8"/>
        <v>0</v>
      </c>
      <c r="AR14" s="41">
        <f t="shared" si="8"/>
        <v>0</v>
      </c>
      <c r="AS14" s="41">
        <f t="shared" si="2"/>
        <v>0</v>
      </c>
      <c r="AT14" s="41">
        <f t="shared" si="2"/>
        <v>0</v>
      </c>
      <c r="AU14" s="41">
        <f t="shared" si="2"/>
        <v>0</v>
      </c>
      <c r="AV14" s="41">
        <f t="shared" si="2"/>
        <v>0</v>
      </c>
      <c r="AW14" s="41">
        <f t="shared" si="2"/>
        <v>0</v>
      </c>
      <c r="AX14" s="41">
        <f t="shared" si="2"/>
        <v>0</v>
      </c>
      <c r="AY14" s="42">
        <f t="shared" si="2"/>
        <v>0</v>
      </c>
      <c r="BA14" s="40">
        <f t="shared" si="3"/>
        <v>0</v>
      </c>
      <c r="BB14" s="40">
        <f t="shared" si="3"/>
        <v>0</v>
      </c>
      <c r="BC14" s="41">
        <f t="shared" si="3"/>
        <v>0</v>
      </c>
      <c r="BD14" s="41">
        <f t="shared" si="3"/>
        <v>0</v>
      </c>
      <c r="BE14" s="41">
        <f t="shared" si="3"/>
        <v>0</v>
      </c>
      <c r="BF14" s="41">
        <f t="shared" si="3"/>
        <v>0</v>
      </c>
      <c r="BG14" s="41">
        <f t="shared" si="3"/>
        <v>0</v>
      </c>
      <c r="BH14" s="41">
        <f t="shared" si="3"/>
        <v>0</v>
      </c>
      <c r="BI14" s="41">
        <f t="shared" si="3"/>
        <v>0</v>
      </c>
      <c r="BJ14" s="42">
        <f t="shared" si="3"/>
        <v>0</v>
      </c>
      <c r="BV14" s="54">
        <f t="shared" si="4"/>
        <v>1</v>
      </c>
      <c r="BW14" s="54">
        <f t="shared" si="4"/>
        <v>1</v>
      </c>
      <c r="BX14" s="54">
        <f t="shared" si="4"/>
        <v>1</v>
      </c>
      <c r="BY14" s="54">
        <f t="shared" si="4"/>
        <v>1</v>
      </c>
      <c r="BZ14" s="54">
        <f t="shared" si="4"/>
        <v>1</v>
      </c>
      <c r="CA14" s="54">
        <f t="shared" si="4"/>
        <v>1</v>
      </c>
      <c r="CB14" s="54">
        <f t="shared" si="4"/>
        <v>1</v>
      </c>
      <c r="CC14" s="54">
        <f t="shared" si="4"/>
        <v>1</v>
      </c>
      <c r="CD14" s="54">
        <f t="shared" si="4"/>
        <v>1</v>
      </c>
      <c r="CE14" s="55">
        <f t="shared" si="5"/>
        <v>1</v>
      </c>
      <c r="CF14" s="56">
        <f t="shared" si="6"/>
        <v>0.9</v>
      </c>
      <c r="CG14" s="56">
        <f t="shared" si="7"/>
        <v>0.1</v>
      </c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</row>
    <row r="15" spans="2:109" s="6" customFormat="1">
      <c r="B15" s="28"/>
      <c r="C15" s="292"/>
      <c r="D15" s="52">
        <f t="shared" si="9"/>
        <v>10</v>
      </c>
      <c r="E15" s="67" t="s">
        <v>423</v>
      </c>
      <c r="F15" s="67" t="s">
        <v>308</v>
      </c>
      <c r="G15" s="67" t="s">
        <v>424</v>
      </c>
      <c r="H15" s="67" t="s">
        <v>425</v>
      </c>
      <c r="I15" s="82" t="s">
        <v>426</v>
      </c>
      <c r="J15" s="84" t="s">
        <v>427</v>
      </c>
      <c r="K15" s="52" t="s">
        <v>1</v>
      </c>
      <c r="L15" s="144" t="s">
        <v>1</v>
      </c>
      <c r="M15" s="144" t="s">
        <v>1</v>
      </c>
      <c r="N15" s="144" t="s">
        <v>180</v>
      </c>
      <c r="O15" s="144" t="s">
        <v>1</v>
      </c>
      <c r="P15" s="144" t="s">
        <v>1</v>
      </c>
      <c r="Q15" s="94"/>
      <c r="R15" s="145" t="s">
        <v>51</v>
      </c>
      <c r="S15" s="37" t="s">
        <v>51</v>
      </c>
      <c r="T15" s="301" t="s">
        <v>51</v>
      </c>
      <c r="U15" s="301" t="s">
        <v>51</v>
      </c>
      <c r="V15" s="301" t="s">
        <v>51</v>
      </c>
      <c r="W15" s="301" t="s">
        <v>51</v>
      </c>
      <c r="X15" s="301" t="s">
        <v>51</v>
      </c>
      <c r="Y15" s="301" t="s">
        <v>51</v>
      </c>
      <c r="Z15" s="301" t="s">
        <v>51</v>
      </c>
      <c r="AA15" s="76" t="s">
        <v>51</v>
      </c>
      <c r="AB15" s="52">
        <v>488</v>
      </c>
      <c r="AC15" s="38">
        <v>488</v>
      </c>
      <c r="AD15" s="327">
        <f t="shared" si="0"/>
        <v>1</v>
      </c>
      <c r="AE15" s="39">
        <f t="shared" ref="AE15:AE78" si="12">IF(R15="S",1,0)</f>
        <v>1</v>
      </c>
      <c r="AF15" s="40">
        <f t="shared" ref="AF15:AF78" si="13">IF(S15="S",1,0)</f>
        <v>1</v>
      </c>
      <c r="AG15" s="41">
        <f t="shared" ref="AG15:AG78" si="14">IF(T15="S",1,0)</f>
        <v>1</v>
      </c>
      <c r="AH15" s="41">
        <f t="shared" ref="AH15:AH78" si="15">IF(U15="S",1,0)</f>
        <v>1</v>
      </c>
      <c r="AI15" s="41">
        <f t="shared" ref="AI15:AI78" si="16">IF(V15="S",1,0)</f>
        <v>1</v>
      </c>
      <c r="AJ15" s="41">
        <f t="shared" ref="AJ15:AJ78" si="17">IF(W15="S",1,0)</f>
        <v>1</v>
      </c>
      <c r="AK15" s="41">
        <f t="shared" ref="AK15:AK78" si="18">IF(X15="S",1,0)</f>
        <v>1</v>
      </c>
      <c r="AL15" s="41">
        <f t="shared" ref="AL15:AL78" si="19">IF(Y15="S",1,0)</f>
        <v>1</v>
      </c>
      <c r="AM15" s="41">
        <f t="shared" ref="AM15:AM78" si="20">IF(Z15="S",1,0)</f>
        <v>1</v>
      </c>
      <c r="AN15" s="42">
        <f t="shared" ref="AN15:AN78" si="21">IF(AA15="S",1,0)</f>
        <v>1</v>
      </c>
      <c r="AP15" s="40">
        <f t="shared" ref="AP15:AP78" si="22">IF(R15="C",1,0)</f>
        <v>0</v>
      </c>
      <c r="AQ15" s="40">
        <f t="shared" ref="AQ15:AQ78" si="23">IF(S15="C",1,0)</f>
        <v>0</v>
      </c>
      <c r="AR15" s="41">
        <f t="shared" ref="AR15:AR78" si="24">IF(T15="C",1,0)</f>
        <v>0</v>
      </c>
      <c r="AS15" s="41">
        <f t="shared" ref="AS15:AS78" si="25">IF(U15="C",1,0)</f>
        <v>0</v>
      </c>
      <c r="AT15" s="41">
        <f t="shared" ref="AT15:AT78" si="26">IF(V15="C",1,0)</f>
        <v>0</v>
      </c>
      <c r="AU15" s="41">
        <f t="shared" ref="AU15:AU78" si="27">IF(W15="C",1,0)</f>
        <v>0</v>
      </c>
      <c r="AV15" s="41">
        <f t="shared" ref="AV15:AV78" si="28">IF(X15="C",1,0)</f>
        <v>0</v>
      </c>
      <c r="AW15" s="41">
        <f t="shared" ref="AW15:AW78" si="29">IF(Y15="C",1,0)</f>
        <v>0</v>
      </c>
      <c r="AX15" s="41">
        <f t="shared" ref="AX15:AX78" si="30">IF(Z15="C",1,0)</f>
        <v>0</v>
      </c>
      <c r="AY15" s="42">
        <f t="shared" ref="AY15:AY78" si="31">IF(AA15="C",1,0)</f>
        <v>0</v>
      </c>
      <c r="BA15" s="40">
        <f t="shared" ref="BA15:BJ40" si="32">IF(R15="I",1,0)</f>
        <v>0</v>
      </c>
      <c r="BB15" s="40">
        <f t="shared" si="32"/>
        <v>0</v>
      </c>
      <c r="BC15" s="41">
        <f t="shared" si="32"/>
        <v>0</v>
      </c>
      <c r="BD15" s="41">
        <f t="shared" si="32"/>
        <v>0</v>
      </c>
      <c r="BE15" s="41">
        <f t="shared" si="32"/>
        <v>0</v>
      </c>
      <c r="BF15" s="41">
        <f t="shared" si="32"/>
        <v>0</v>
      </c>
      <c r="BG15" s="41">
        <f t="shared" si="32"/>
        <v>0</v>
      </c>
      <c r="BH15" s="41">
        <f t="shared" si="32"/>
        <v>0</v>
      </c>
      <c r="BI15" s="41">
        <f t="shared" si="32"/>
        <v>0</v>
      </c>
      <c r="BJ15" s="42">
        <f t="shared" si="32"/>
        <v>0</v>
      </c>
      <c r="BV15" s="54">
        <f t="shared" ref="BV15:BV78" si="33">IF(R15="S",1," ")</f>
        <v>1</v>
      </c>
      <c r="BW15" s="54">
        <f t="shared" ref="BW15:BW78" si="34">IF(S15="S",1," ")</f>
        <v>1</v>
      </c>
      <c r="BX15" s="54">
        <f t="shared" ref="BX15:BX78" si="35">IF(T15="S",1," ")</f>
        <v>1</v>
      </c>
      <c r="BY15" s="54">
        <f t="shared" ref="BY15:BY78" si="36">IF(U15="S",1," ")</f>
        <v>1</v>
      </c>
      <c r="BZ15" s="54">
        <f t="shared" ref="BZ15:BZ78" si="37">IF(V15="S",1," ")</f>
        <v>1</v>
      </c>
      <c r="CA15" s="54">
        <f t="shared" ref="CA15:CA78" si="38">IF(W15="S",1," ")</f>
        <v>1</v>
      </c>
      <c r="CB15" s="54">
        <f t="shared" ref="CB15:CB78" si="39">IF(X15="S",1," ")</f>
        <v>1</v>
      </c>
      <c r="CC15" s="54">
        <f t="shared" ref="CC15:CC78" si="40">IF(Y15="S",1," ")</f>
        <v>1</v>
      </c>
      <c r="CD15" s="54">
        <f t="shared" ref="CD15:CD78" si="41">IF(Z15="S",1," ")</f>
        <v>1</v>
      </c>
      <c r="CE15" s="55">
        <f t="shared" ref="CE15:CE78" si="42">AC15/AB15</f>
        <v>1</v>
      </c>
      <c r="CF15" s="56">
        <f t="shared" ref="CF15:CF78" si="43">(SUM(BV15:CD15))/10</f>
        <v>0.9</v>
      </c>
      <c r="CG15" s="56">
        <f t="shared" ref="CG15:CG78" si="44">(IF((AC15/AB15)&lt;1.00001,(AC15/AB15)," "))/10</f>
        <v>0.1</v>
      </c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</row>
    <row r="16" spans="2:109" s="6" customFormat="1">
      <c r="B16" s="28"/>
      <c r="C16" s="292"/>
      <c r="D16" s="52">
        <f t="shared" si="9"/>
        <v>11</v>
      </c>
      <c r="E16" s="46" t="s">
        <v>428</v>
      </c>
      <c r="F16" s="46" t="s">
        <v>384</v>
      </c>
      <c r="G16" s="46" t="s">
        <v>429</v>
      </c>
      <c r="H16" s="46" t="s">
        <v>430</v>
      </c>
      <c r="I16" s="48" t="s">
        <v>431</v>
      </c>
      <c r="J16" s="89"/>
      <c r="K16" s="317" t="s">
        <v>432</v>
      </c>
      <c r="L16" s="302"/>
      <c r="M16" s="302"/>
      <c r="N16" s="302"/>
      <c r="O16" s="302"/>
      <c r="P16" s="302"/>
      <c r="Q16" s="95"/>
      <c r="R16" s="145" t="s">
        <v>51</v>
      </c>
      <c r="S16" s="37" t="s">
        <v>51</v>
      </c>
      <c r="T16" s="37" t="s">
        <v>51</v>
      </c>
      <c r="U16" s="37" t="s">
        <v>51</v>
      </c>
      <c r="V16" s="37" t="s">
        <v>51</v>
      </c>
      <c r="W16" s="37" t="s">
        <v>51</v>
      </c>
      <c r="X16" s="37" t="s">
        <v>51</v>
      </c>
      <c r="Y16" s="37" t="s">
        <v>51</v>
      </c>
      <c r="Z16" s="37" t="s">
        <v>51</v>
      </c>
      <c r="AA16" s="76" t="s">
        <v>51</v>
      </c>
      <c r="AB16" s="52">
        <v>459</v>
      </c>
      <c r="AC16" s="38">
        <v>459</v>
      </c>
      <c r="AD16" s="327">
        <f t="shared" si="0"/>
        <v>1</v>
      </c>
      <c r="AE16" s="39">
        <f t="shared" si="12"/>
        <v>1</v>
      </c>
      <c r="AF16" s="40">
        <f t="shared" si="13"/>
        <v>1</v>
      </c>
      <c r="AG16" s="41">
        <f t="shared" si="14"/>
        <v>1</v>
      </c>
      <c r="AH16" s="41">
        <f t="shared" si="15"/>
        <v>1</v>
      </c>
      <c r="AI16" s="41">
        <f t="shared" si="16"/>
        <v>1</v>
      </c>
      <c r="AJ16" s="41">
        <f t="shared" si="17"/>
        <v>1</v>
      </c>
      <c r="AK16" s="41">
        <f t="shared" si="18"/>
        <v>1</v>
      </c>
      <c r="AL16" s="41">
        <f t="shared" si="19"/>
        <v>1</v>
      </c>
      <c r="AM16" s="41">
        <f t="shared" si="20"/>
        <v>1</v>
      </c>
      <c r="AN16" s="42">
        <f t="shared" si="21"/>
        <v>1</v>
      </c>
      <c r="AP16" s="40">
        <f t="shared" si="22"/>
        <v>0</v>
      </c>
      <c r="AQ16" s="40">
        <f t="shared" si="23"/>
        <v>0</v>
      </c>
      <c r="AR16" s="41">
        <f t="shared" si="24"/>
        <v>0</v>
      </c>
      <c r="AS16" s="41">
        <f t="shared" si="25"/>
        <v>0</v>
      </c>
      <c r="AT16" s="41">
        <f t="shared" si="26"/>
        <v>0</v>
      </c>
      <c r="AU16" s="41">
        <f t="shared" si="27"/>
        <v>0</v>
      </c>
      <c r="AV16" s="41">
        <f t="shared" si="28"/>
        <v>0</v>
      </c>
      <c r="AW16" s="41">
        <f t="shared" si="29"/>
        <v>0</v>
      </c>
      <c r="AX16" s="41">
        <f t="shared" si="30"/>
        <v>0</v>
      </c>
      <c r="AY16" s="42">
        <f t="shared" si="31"/>
        <v>0</v>
      </c>
      <c r="BA16" s="40">
        <f t="shared" si="32"/>
        <v>0</v>
      </c>
      <c r="BB16" s="40">
        <f t="shared" si="32"/>
        <v>0</v>
      </c>
      <c r="BC16" s="41">
        <f t="shared" si="32"/>
        <v>0</v>
      </c>
      <c r="BD16" s="41">
        <f t="shared" si="32"/>
        <v>0</v>
      </c>
      <c r="BE16" s="41">
        <f t="shared" si="32"/>
        <v>0</v>
      </c>
      <c r="BF16" s="41">
        <f t="shared" si="32"/>
        <v>0</v>
      </c>
      <c r="BG16" s="41">
        <f t="shared" si="32"/>
        <v>0</v>
      </c>
      <c r="BH16" s="41">
        <f t="shared" si="32"/>
        <v>0</v>
      </c>
      <c r="BI16" s="41">
        <f t="shared" si="32"/>
        <v>0</v>
      </c>
      <c r="BJ16" s="42">
        <f t="shared" si="32"/>
        <v>0</v>
      </c>
      <c r="BV16" s="54">
        <f t="shared" si="33"/>
        <v>1</v>
      </c>
      <c r="BW16" s="54">
        <f t="shared" si="34"/>
        <v>1</v>
      </c>
      <c r="BX16" s="54">
        <f t="shared" si="35"/>
        <v>1</v>
      </c>
      <c r="BY16" s="54">
        <f t="shared" si="36"/>
        <v>1</v>
      </c>
      <c r="BZ16" s="54">
        <f t="shared" si="37"/>
        <v>1</v>
      </c>
      <c r="CA16" s="54">
        <f t="shared" si="38"/>
        <v>1</v>
      </c>
      <c r="CB16" s="54">
        <f t="shared" si="39"/>
        <v>1</v>
      </c>
      <c r="CC16" s="54">
        <f t="shared" si="40"/>
        <v>1</v>
      </c>
      <c r="CD16" s="54">
        <f t="shared" si="41"/>
        <v>1</v>
      </c>
      <c r="CE16" s="55">
        <f t="shared" si="42"/>
        <v>1</v>
      </c>
      <c r="CF16" s="56">
        <f t="shared" si="43"/>
        <v>0.9</v>
      </c>
      <c r="CG16" s="56">
        <f t="shared" si="44"/>
        <v>0.1</v>
      </c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</row>
    <row r="17" spans="2:109" s="6" customFormat="1">
      <c r="B17" s="28"/>
      <c r="C17" s="292"/>
      <c r="D17" s="52">
        <f t="shared" si="9"/>
        <v>12</v>
      </c>
      <c r="E17" s="57" t="s">
        <v>110</v>
      </c>
      <c r="F17" s="57" t="s">
        <v>252</v>
      </c>
      <c r="G17" s="57" t="s">
        <v>272</v>
      </c>
      <c r="H17" s="57" t="s">
        <v>273</v>
      </c>
      <c r="I17" s="82" t="s">
        <v>274</v>
      </c>
      <c r="J17" s="59" t="s">
        <v>275</v>
      </c>
      <c r="K17" s="314" t="s">
        <v>1</v>
      </c>
      <c r="L17" s="276" t="s">
        <v>1</v>
      </c>
      <c r="M17" s="276" t="s">
        <v>1</v>
      </c>
      <c r="N17" s="276" t="s">
        <v>180</v>
      </c>
      <c r="O17" s="276" t="s">
        <v>1</v>
      </c>
      <c r="P17" s="276" t="s">
        <v>1</v>
      </c>
      <c r="Q17" s="147"/>
      <c r="R17" s="148" t="s">
        <v>51</v>
      </c>
      <c r="S17" s="61" t="s">
        <v>51</v>
      </c>
      <c r="T17" s="61" t="s">
        <v>51</v>
      </c>
      <c r="U17" s="61" t="s">
        <v>51</v>
      </c>
      <c r="V17" s="37" t="s">
        <v>51</v>
      </c>
      <c r="W17" s="37" t="s">
        <v>51</v>
      </c>
      <c r="X17" s="37" t="s">
        <v>51</v>
      </c>
      <c r="Y17" s="37" t="s">
        <v>51</v>
      </c>
      <c r="Z17" s="37" t="s">
        <v>51</v>
      </c>
      <c r="AA17" s="76" t="s">
        <v>51</v>
      </c>
      <c r="AB17" s="52">
        <v>441</v>
      </c>
      <c r="AC17" s="38">
        <v>441</v>
      </c>
      <c r="AD17" s="327">
        <f t="shared" si="0"/>
        <v>1</v>
      </c>
      <c r="AE17" s="39">
        <f t="shared" si="12"/>
        <v>1</v>
      </c>
      <c r="AF17" s="40">
        <f t="shared" si="13"/>
        <v>1</v>
      </c>
      <c r="AG17" s="41">
        <f t="shared" si="14"/>
        <v>1</v>
      </c>
      <c r="AH17" s="41">
        <f t="shared" si="15"/>
        <v>1</v>
      </c>
      <c r="AI17" s="41">
        <f t="shared" si="16"/>
        <v>1</v>
      </c>
      <c r="AJ17" s="41">
        <f t="shared" si="17"/>
        <v>1</v>
      </c>
      <c r="AK17" s="41">
        <f t="shared" si="18"/>
        <v>1</v>
      </c>
      <c r="AL17" s="41">
        <f t="shared" si="19"/>
        <v>1</v>
      </c>
      <c r="AM17" s="41">
        <f t="shared" si="20"/>
        <v>1</v>
      </c>
      <c r="AN17" s="42">
        <f t="shared" si="21"/>
        <v>1</v>
      </c>
      <c r="AP17" s="40">
        <f t="shared" si="22"/>
        <v>0</v>
      </c>
      <c r="AQ17" s="40">
        <f t="shared" si="23"/>
        <v>0</v>
      </c>
      <c r="AR17" s="41">
        <f t="shared" si="24"/>
        <v>0</v>
      </c>
      <c r="AS17" s="41">
        <f t="shared" si="25"/>
        <v>0</v>
      </c>
      <c r="AT17" s="41">
        <f t="shared" si="26"/>
        <v>0</v>
      </c>
      <c r="AU17" s="41">
        <f t="shared" si="27"/>
        <v>0</v>
      </c>
      <c r="AV17" s="41">
        <f t="shared" si="28"/>
        <v>0</v>
      </c>
      <c r="AW17" s="41">
        <f t="shared" si="29"/>
        <v>0</v>
      </c>
      <c r="AX17" s="41">
        <f t="shared" si="30"/>
        <v>0</v>
      </c>
      <c r="AY17" s="42">
        <f t="shared" si="31"/>
        <v>0</v>
      </c>
      <c r="BA17" s="40">
        <f t="shared" si="32"/>
        <v>0</v>
      </c>
      <c r="BB17" s="40">
        <f t="shared" si="32"/>
        <v>0</v>
      </c>
      <c r="BC17" s="41">
        <f t="shared" si="32"/>
        <v>0</v>
      </c>
      <c r="BD17" s="41">
        <f t="shared" si="32"/>
        <v>0</v>
      </c>
      <c r="BE17" s="41">
        <f t="shared" si="32"/>
        <v>0</v>
      </c>
      <c r="BF17" s="41">
        <f t="shared" si="32"/>
        <v>0</v>
      </c>
      <c r="BG17" s="41">
        <f t="shared" si="32"/>
        <v>0</v>
      </c>
      <c r="BH17" s="41">
        <f t="shared" si="32"/>
        <v>0</v>
      </c>
      <c r="BI17" s="41">
        <f t="shared" si="32"/>
        <v>0</v>
      </c>
      <c r="BJ17" s="42">
        <f t="shared" si="32"/>
        <v>0</v>
      </c>
      <c r="BV17" s="54">
        <f t="shared" si="33"/>
        <v>1</v>
      </c>
      <c r="BW17" s="54">
        <f t="shared" si="34"/>
        <v>1</v>
      </c>
      <c r="BX17" s="54">
        <f t="shared" si="35"/>
        <v>1</v>
      </c>
      <c r="BY17" s="54">
        <f t="shared" si="36"/>
        <v>1</v>
      </c>
      <c r="BZ17" s="54">
        <f t="shared" si="37"/>
        <v>1</v>
      </c>
      <c r="CA17" s="54">
        <f t="shared" si="38"/>
        <v>1</v>
      </c>
      <c r="CB17" s="54">
        <f t="shared" si="39"/>
        <v>1</v>
      </c>
      <c r="CC17" s="54">
        <f t="shared" si="40"/>
        <v>1</v>
      </c>
      <c r="CD17" s="54">
        <f t="shared" si="41"/>
        <v>1</v>
      </c>
      <c r="CE17" s="55">
        <f t="shared" si="42"/>
        <v>1</v>
      </c>
      <c r="CF17" s="56">
        <f t="shared" si="43"/>
        <v>0.9</v>
      </c>
      <c r="CG17" s="56">
        <f t="shared" si="44"/>
        <v>0.1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</row>
    <row r="18" spans="2:109" s="6" customFormat="1">
      <c r="B18" s="28"/>
      <c r="C18" s="292"/>
      <c r="D18" s="52">
        <f t="shared" si="9"/>
        <v>13</v>
      </c>
      <c r="E18" s="67" t="s">
        <v>307</v>
      </c>
      <c r="F18" s="67" t="s">
        <v>308</v>
      </c>
      <c r="G18" s="67" t="s">
        <v>309</v>
      </c>
      <c r="H18" s="67" t="s">
        <v>310</v>
      </c>
      <c r="I18" s="82" t="s">
        <v>311</v>
      </c>
      <c r="J18" s="83" t="s">
        <v>312</v>
      </c>
      <c r="K18" s="52" t="s">
        <v>1</v>
      </c>
      <c r="L18" s="144" t="s">
        <v>1</v>
      </c>
      <c r="M18" s="144" t="s">
        <v>1</v>
      </c>
      <c r="N18" s="144" t="s">
        <v>180</v>
      </c>
      <c r="O18" s="144" t="s">
        <v>1</v>
      </c>
      <c r="P18" s="144" t="s">
        <v>1</v>
      </c>
      <c r="Q18" s="94"/>
      <c r="R18" s="145" t="s">
        <v>51</v>
      </c>
      <c r="S18" s="37" t="s">
        <v>51</v>
      </c>
      <c r="T18" s="37" t="s">
        <v>51</v>
      </c>
      <c r="U18" s="37" t="s">
        <v>51</v>
      </c>
      <c r="V18" s="37" t="s">
        <v>51</v>
      </c>
      <c r="W18" s="37" t="s">
        <v>51</v>
      </c>
      <c r="X18" s="37" t="s">
        <v>51</v>
      </c>
      <c r="Y18" s="37" t="s">
        <v>51</v>
      </c>
      <c r="Z18" s="37" t="s">
        <v>51</v>
      </c>
      <c r="AA18" s="76" t="s">
        <v>51</v>
      </c>
      <c r="AB18" s="52">
        <v>388</v>
      </c>
      <c r="AC18" s="38">
        <v>388</v>
      </c>
      <c r="AD18" s="327">
        <f t="shared" si="0"/>
        <v>1</v>
      </c>
      <c r="AE18" s="39">
        <f t="shared" si="12"/>
        <v>1</v>
      </c>
      <c r="AF18" s="40">
        <f t="shared" si="13"/>
        <v>1</v>
      </c>
      <c r="AG18" s="41">
        <f t="shared" si="14"/>
        <v>1</v>
      </c>
      <c r="AH18" s="41">
        <f t="shared" si="15"/>
        <v>1</v>
      </c>
      <c r="AI18" s="41">
        <f t="shared" si="16"/>
        <v>1</v>
      </c>
      <c r="AJ18" s="41">
        <f t="shared" si="17"/>
        <v>1</v>
      </c>
      <c r="AK18" s="41">
        <f t="shared" si="18"/>
        <v>1</v>
      </c>
      <c r="AL18" s="41">
        <f t="shared" si="19"/>
        <v>1</v>
      </c>
      <c r="AM18" s="41">
        <f t="shared" si="20"/>
        <v>1</v>
      </c>
      <c r="AN18" s="42">
        <f t="shared" si="21"/>
        <v>1</v>
      </c>
      <c r="AP18" s="40">
        <f t="shared" si="22"/>
        <v>0</v>
      </c>
      <c r="AQ18" s="40">
        <f t="shared" si="23"/>
        <v>0</v>
      </c>
      <c r="AR18" s="41">
        <f t="shared" si="24"/>
        <v>0</v>
      </c>
      <c r="AS18" s="41">
        <f t="shared" si="25"/>
        <v>0</v>
      </c>
      <c r="AT18" s="41">
        <f t="shared" si="26"/>
        <v>0</v>
      </c>
      <c r="AU18" s="41">
        <f t="shared" si="27"/>
        <v>0</v>
      </c>
      <c r="AV18" s="41">
        <f t="shared" si="28"/>
        <v>0</v>
      </c>
      <c r="AW18" s="41">
        <f t="shared" si="29"/>
        <v>0</v>
      </c>
      <c r="AX18" s="41">
        <f t="shared" si="30"/>
        <v>0</v>
      </c>
      <c r="AY18" s="42">
        <f t="shared" si="31"/>
        <v>0</v>
      </c>
      <c r="BA18" s="40">
        <f t="shared" si="32"/>
        <v>0</v>
      </c>
      <c r="BB18" s="40">
        <f t="shared" si="32"/>
        <v>0</v>
      </c>
      <c r="BC18" s="41">
        <f t="shared" si="32"/>
        <v>0</v>
      </c>
      <c r="BD18" s="41">
        <f t="shared" si="32"/>
        <v>0</v>
      </c>
      <c r="BE18" s="41">
        <f t="shared" si="32"/>
        <v>0</v>
      </c>
      <c r="BF18" s="41">
        <f t="shared" si="32"/>
        <v>0</v>
      </c>
      <c r="BG18" s="41">
        <f t="shared" si="32"/>
        <v>0</v>
      </c>
      <c r="BH18" s="41">
        <f t="shared" si="32"/>
        <v>0</v>
      </c>
      <c r="BI18" s="41">
        <f t="shared" si="32"/>
        <v>0</v>
      </c>
      <c r="BJ18" s="42">
        <f t="shared" si="32"/>
        <v>0</v>
      </c>
      <c r="BV18" s="54">
        <f t="shared" si="33"/>
        <v>1</v>
      </c>
      <c r="BW18" s="54">
        <f t="shared" si="34"/>
        <v>1</v>
      </c>
      <c r="BX18" s="54">
        <f t="shared" si="35"/>
        <v>1</v>
      </c>
      <c r="BY18" s="54">
        <f t="shared" si="36"/>
        <v>1</v>
      </c>
      <c r="BZ18" s="54">
        <f t="shared" si="37"/>
        <v>1</v>
      </c>
      <c r="CA18" s="54">
        <f t="shared" si="38"/>
        <v>1</v>
      </c>
      <c r="CB18" s="54">
        <f t="shared" si="39"/>
        <v>1</v>
      </c>
      <c r="CC18" s="54">
        <f t="shared" si="40"/>
        <v>1</v>
      </c>
      <c r="CD18" s="54">
        <f t="shared" si="41"/>
        <v>1</v>
      </c>
      <c r="CE18" s="55">
        <f t="shared" si="42"/>
        <v>1</v>
      </c>
      <c r="CF18" s="56">
        <f t="shared" si="43"/>
        <v>0.9</v>
      </c>
      <c r="CG18" s="56">
        <f t="shared" si="44"/>
        <v>0.1</v>
      </c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</row>
    <row r="19" spans="2:109" s="6" customFormat="1">
      <c r="B19" s="28"/>
      <c r="C19" s="292"/>
      <c r="D19" s="52">
        <f t="shared" si="9"/>
        <v>14</v>
      </c>
      <c r="E19" s="67" t="s">
        <v>433</v>
      </c>
      <c r="F19" s="67" t="s">
        <v>308</v>
      </c>
      <c r="G19" s="46" t="s">
        <v>434</v>
      </c>
      <c r="H19" s="67" t="s">
        <v>435</v>
      </c>
      <c r="I19" s="82" t="s">
        <v>436</v>
      </c>
      <c r="J19" s="83">
        <v>834556997</v>
      </c>
      <c r="K19" s="52" t="s">
        <v>1</v>
      </c>
      <c r="L19" s="144" t="s">
        <v>1</v>
      </c>
      <c r="M19" s="144" t="s">
        <v>1</v>
      </c>
      <c r="N19" s="144" t="s">
        <v>180</v>
      </c>
      <c r="O19" s="144" t="s">
        <v>1</v>
      </c>
      <c r="P19" s="144" t="s">
        <v>1</v>
      </c>
      <c r="Q19" s="94"/>
      <c r="R19" s="145" t="s">
        <v>51</v>
      </c>
      <c r="S19" s="37" t="s">
        <v>51</v>
      </c>
      <c r="T19" s="37" t="s">
        <v>51</v>
      </c>
      <c r="U19" s="37" t="s">
        <v>51</v>
      </c>
      <c r="V19" s="37" t="s">
        <v>51</v>
      </c>
      <c r="W19" s="37" t="s">
        <v>51</v>
      </c>
      <c r="X19" s="37" t="s">
        <v>51</v>
      </c>
      <c r="Y19" s="37" t="s">
        <v>51</v>
      </c>
      <c r="Z19" s="37" t="s">
        <v>51</v>
      </c>
      <c r="AA19" s="76" t="s">
        <v>51</v>
      </c>
      <c r="AB19" s="52">
        <v>264</v>
      </c>
      <c r="AC19" s="38">
        <v>264</v>
      </c>
      <c r="AD19" s="327">
        <f t="shared" si="0"/>
        <v>1</v>
      </c>
      <c r="AE19" s="39">
        <f t="shared" si="12"/>
        <v>1</v>
      </c>
      <c r="AF19" s="40">
        <f t="shared" si="13"/>
        <v>1</v>
      </c>
      <c r="AG19" s="41">
        <f t="shared" si="14"/>
        <v>1</v>
      </c>
      <c r="AH19" s="41">
        <f t="shared" si="15"/>
        <v>1</v>
      </c>
      <c r="AI19" s="41">
        <f t="shared" si="16"/>
        <v>1</v>
      </c>
      <c r="AJ19" s="41">
        <f t="shared" si="17"/>
        <v>1</v>
      </c>
      <c r="AK19" s="41">
        <f t="shared" si="18"/>
        <v>1</v>
      </c>
      <c r="AL19" s="41">
        <f t="shared" si="19"/>
        <v>1</v>
      </c>
      <c r="AM19" s="41">
        <f t="shared" si="20"/>
        <v>1</v>
      </c>
      <c r="AN19" s="42">
        <f t="shared" si="21"/>
        <v>1</v>
      </c>
      <c r="AP19" s="40">
        <f t="shared" si="22"/>
        <v>0</v>
      </c>
      <c r="AQ19" s="40">
        <f t="shared" si="23"/>
        <v>0</v>
      </c>
      <c r="AR19" s="41">
        <f t="shared" si="24"/>
        <v>0</v>
      </c>
      <c r="AS19" s="41">
        <f t="shared" si="25"/>
        <v>0</v>
      </c>
      <c r="AT19" s="41">
        <f t="shared" si="26"/>
        <v>0</v>
      </c>
      <c r="AU19" s="41">
        <f t="shared" si="27"/>
        <v>0</v>
      </c>
      <c r="AV19" s="41">
        <f t="shared" si="28"/>
        <v>0</v>
      </c>
      <c r="AW19" s="41">
        <f t="shared" si="29"/>
        <v>0</v>
      </c>
      <c r="AX19" s="41">
        <f t="shared" si="30"/>
        <v>0</v>
      </c>
      <c r="AY19" s="42">
        <f t="shared" si="31"/>
        <v>0</v>
      </c>
      <c r="BA19" s="40">
        <f t="shared" si="32"/>
        <v>0</v>
      </c>
      <c r="BB19" s="40">
        <f t="shared" si="32"/>
        <v>0</v>
      </c>
      <c r="BC19" s="41">
        <f t="shared" si="32"/>
        <v>0</v>
      </c>
      <c r="BD19" s="41">
        <f t="shared" si="32"/>
        <v>0</v>
      </c>
      <c r="BE19" s="41">
        <f t="shared" si="32"/>
        <v>0</v>
      </c>
      <c r="BF19" s="41">
        <f t="shared" si="32"/>
        <v>0</v>
      </c>
      <c r="BG19" s="41">
        <f t="shared" si="32"/>
        <v>0</v>
      </c>
      <c r="BH19" s="41">
        <f t="shared" si="32"/>
        <v>0</v>
      </c>
      <c r="BI19" s="41">
        <f t="shared" si="32"/>
        <v>0</v>
      </c>
      <c r="BJ19" s="42">
        <f t="shared" si="32"/>
        <v>0</v>
      </c>
      <c r="BV19" s="54">
        <f t="shared" si="33"/>
        <v>1</v>
      </c>
      <c r="BW19" s="54">
        <f t="shared" si="34"/>
        <v>1</v>
      </c>
      <c r="BX19" s="54">
        <f t="shared" si="35"/>
        <v>1</v>
      </c>
      <c r="BY19" s="54">
        <f t="shared" si="36"/>
        <v>1</v>
      </c>
      <c r="BZ19" s="54">
        <f t="shared" si="37"/>
        <v>1</v>
      </c>
      <c r="CA19" s="54">
        <f t="shared" si="38"/>
        <v>1</v>
      </c>
      <c r="CB19" s="54">
        <f t="shared" si="39"/>
        <v>1</v>
      </c>
      <c r="CC19" s="54">
        <f t="shared" si="40"/>
        <v>1</v>
      </c>
      <c r="CD19" s="54">
        <f t="shared" si="41"/>
        <v>1</v>
      </c>
      <c r="CE19" s="55">
        <f t="shared" si="42"/>
        <v>1</v>
      </c>
      <c r="CF19" s="56">
        <f t="shared" si="43"/>
        <v>0.9</v>
      </c>
      <c r="CG19" s="56">
        <f t="shared" si="44"/>
        <v>0.1</v>
      </c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</row>
    <row r="20" spans="2:109" s="6" customFormat="1">
      <c r="B20" s="28"/>
      <c r="C20" s="292"/>
      <c r="D20" s="52">
        <f t="shared" si="9"/>
        <v>15</v>
      </c>
      <c r="E20" s="67" t="s">
        <v>437</v>
      </c>
      <c r="F20" s="67" t="s">
        <v>146</v>
      </c>
      <c r="G20" s="67" t="s">
        <v>438</v>
      </c>
      <c r="H20" s="67" t="s">
        <v>439</v>
      </c>
      <c r="I20" s="87" t="s">
        <v>440</v>
      </c>
      <c r="J20" s="84" t="s">
        <v>441</v>
      </c>
      <c r="K20" s="52" t="s">
        <v>1</v>
      </c>
      <c r="L20" s="144" t="s">
        <v>1</v>
      </c>
      <c r="M20" s="144" t="s">
        <v>1</v>
      </c>
      <c r="N20" s="144" t="s">
        <v>180</v>
      </c>
      <c r="O20" s="144" t="s">
        <v>1</v>
      </c>
      <c r="P20" s="144" t="s">
        <v>1</v>
      </c>
      <c r="Q20" s="94"/>
      <c r="R20" s="145" t="s">
        <v>51</v>
      </c>
      <c r="S20" s="37" t="s">
        <v>51</v>
      </c>
      <c r="T20" s="37" t="s">
        <v>51</v>
      </c>
      <c r="U20" s="37" t="s">
        <v>51</v>
      </c>
      <c r="V20" s="37" t="s">
        <v>51</v>
      </c>
      <c r="W20" s="37" t="s">
        <v>51</v>
      </c>
      <c r="X20" s="37" t="s">
        <v>51</v>
      </c>
      <c r="Y20" s="37" t="s">
        <v>51</v>
      </c>
      <c r="Z20" s="37" t="s">
        <v>51</v>
      </c>
      <c r="AA20" s="76" t="s">
        <v>51</v>
      </c>
      <c r="AB20" s="52">
        <v>191</v>
      </c>
      <c r="AC20" s="38">
        <v>191</v>
      </c>
      <c r="AD20" s="327">
        <f t="shared" si="0"/>
        <v>1</v>
      </c>
      <c r="AE20" s="39">
        <f t="shared" si="12"/>
        <v>1</v>
      </c>
      <c r="AF20" s="40">
        <f t="shared" si="13"/>
        <v>1</v>
      </c>
      <c r="AG20" s="41">
        <f t="shared" si="14"/>
        <v>1</v>
      </c>
      <c r="AH20" s="41">
        <f t="shared" si="15"/>
        <v>1</v>
      </c>
      <c r="AI20" s="41">
        <f t="shared" si="16"/>
        <v>1</v>
      </c>
      <c r="AJ20" s="41">
        <f t="shared" si="17"/>
        <v>1</v>
      </c>
      <c r="AK20" s="41">
        <f t="shared" si="18"/>
        <v>1</v>
      </c>
      <c r="AL20" s="41">
        <f t="shared" si="19"/>
        <v>1</v>
      </c>
      <c r="AM20" s="41">
        <f t="shared" si="20"/>
        <v>1</v>
      </c>
      <c r="AN20" s="42">
        <f t="shared" si="21"/>
        <v>1</v>
      </c>
      <c r="AP20" s="40">
        <f t="shared" si="22"/>
        <v>0</v>
      </c>
      <c r="AQ20" s="40">
        <f t="shared" si="23"/>
        <v>0</v>
      </c>
      <c r="AR20" s="41">
        <f t="shared" si="24"/>
        <v>0</v>
      </c>
      <c r="AS20" s="41">
        <f t="shared" si="25"/>
        <v>0</v>
      </c>
      <c r="AT20" s="41">
        <f t="shared" si="26"/>
        <v>0</v>
      </c>
      <c r="AU20" s="41">
        <f t="shared" si="27"/>
        <v>0</v>
      </c>
      <c r="AV20" s="41">
        <f t="shared" si="28"/>
        <v>0</v>
      </c>
      <c r="AW20" s="41">
        <f t="shared" si="29"/>
        <v>0</v>
      </c>
      <c r="AX20" s="41">
        <f t="shared" si="30"/>
        <v>0</v>
      </c>
      <c r="AY20" s="42">
        <f t="shared" si="31"/>
        <v>0</v>
      </c>
      <c r="BA20" s="40">
        <f t="shared" si="32"/>
        <v>0</v>
      </c>
      <c r="BB20" s="40">
        <f t="shared" si="32"/>
        <v>0</v>
      </c>
      <c r="BC20" s="41">
        <f t="shared" si="32"/>
        <v>0</v>
      </c>
      <c r="BD20" s="41">
        <f t="shared" si="32"/>
        <v>0</v>
      </c>
      <c r="BE20" s="41">
        <f t="shared" si="32"/>
        <v>0</v>
      </c>
      <c r="BF20" s="41">
        <f t="shared" si="32"/>
        <v>0</v>
      </c>
      <c r="BG20" s="41">
        <f t="shared" si="32"/>
        <v>0</v>
      </c>
      <c r="BH20" s="41">
        <f t="shared" si="32"/>
        <v>0</v>
      </c>
      <c r="BI20" s="41">
        <f t="shared" si="32"/>
        <v>0</v>
      </c>
      <c r="BJ20" s="42">
        <f t="shared" si="32"/>
        <v>0</v>
      </c>
      <c r="BV20" s="54">
        <f t="shared" si="33"/>
        <v>1</v>
      </c>
      <c r="BW20" s="54">
        <f t="shared" si="34"/>
        <v>1</v>
      </c>
      <c r="BX20" s="54">
        <f t="shared" si="35"/>
        <v>1</v>
      </c>
      <c r="BY20" s="54">
        <f t="shared" si="36"/>
        <v>1</v>
      </c>
      <c r="BZ20" s="54">
        <f t="shared" si="37"/>
        <v>1</v>
      </c>
      <c r="CA20" s="54">
        <f t="shared" si="38"/>
        <v>1</v>
      </c>
      <c r="CB20" s="54">
        <f t="shared" si="39"/>
        <v>1</v>
      </c>
      <c r="CC20" s="54">
        <f t="shared" si="40"/>
        <v>1</v>
      </c>
      <c r="CD20" s="54">
        <f t="shared" si="41"/>
        <v>1</v>
      </c>
      <c r="CE20" s="55">
        <f t="shared" si="42"/>
        <v>1</v>
      </c>
      <c r="CF20" s="56">
        <f t="shared" si="43"/>
        <v>0.9</v>
      </c>
      <c r="CG20" s="56">
        <f t="shared" si="44"/>
        <v>0.1</v>
      </c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</row>
    <row r="21" spans="2:109" s="6" customFormat="1">
      <c r="B21" s="28"/>
      <c r="C21" s="292"/>
      <c r="D21" s="52">
        <f t="shared" si="9"/>
        <v>16</v>
      </c>
      <c r="E21" s="67" t="s">
        <v>383</v>
      </c>
      <c r="F21" s="67" t="s">
        <v>384</v>
      </c>
      <c r="G21" s="67" t="s">
        <v>385</v>
      </c>
      <c r="H21" s="67" t="s">
        <v>386</v>
      </c>
      <c r="I21" s="82" t="s">
        <v>387</v>
      </c>
      <c r="J21" s="83" t="s">
        <v>388</v>
      </c>
      <c r="K21" s="52" t="s">
        <v>1</v>
      </c>
      <c r="L21" s="144" t="s">
        <v>1</v>
      </c>
      <c r="M21" s="144" t="s">
        <v>1</v>
      </c>
      <c r="N21" s="144" t="s">
        <v>180</v>
      </c>
      <c r="O21" s="144" t="s">
        <v>1</v>
      </c>
      <c r="P21" s="144" t="s">
        <v>1</v>
      </c>
      <c r="Q21" s="94"/>
      <c r="R21" s="145" t="s">
        <v>51</v>
      </c>
      <c r="S21" s="37" t="s">
        <v>51</v>
      </c>
      <c r="T21" s="37" t="s">
        <v>51</v>
      </c>
      <c r="U21" s="37" t="s">
        <v>51</v>
      </c>
      <c r="V21" s="37" t="s">
        <v>51</v>
      </c>
      <c r="W21" s="37" t="s">
        <v>51</v>
      </c>
      <c r="X21" s="37" t="s">
        <v>51</v>
      </c>
      <c r="Y21" s="37" t="s">
        <v>51</v>
      </c>
      <c r="Z21" s="37" t="s">
        <v>51</v>
      </c>
      <c r="AA21" s="90" t="s">
        <v>51</v>
      </c>
      <c r="AB21" s="52">
        <v>190</v>
      </c>
      <c r="AC21" s="38">
        <v>190</v>
      </c>
      <c r="AD21" s="327">
        <f t="shared" si="0"/>
        <v>1</v>
      </c>
      <c r="AE21" s="39">
        <f t="shared" si="12"/>
        <v>1</v>
      </c>
      <c r="AF21" s="40">
        <f t="shared" si="13"/>
        <v>1</v>
      </c>
      <c r="AG21" s="41">
        <f t="shared" si="14"/>
        <v>1</v>
      </c>
      <c r="AH21" s="41">
        <f t="shared" si="15"/>
        <v>1</v>
      </c>
      <c r="AI21" s="41">
        <f t="shared" si="16"/>
        <v>1</v>
      </c>
      <c r="AJ21" s="41">
        <f t="shared" si="17"/>
        <v>1</v>
      </c>
      <c r="AK21" s="41">
        <f t="shared" si="18"/>
        <v>1</v>
      </c>
      <c r="AL21" s="41">
        <f t="shared" si="19"/>
        <v>1</v>
      </c>
      <c r="AM21" s="41">
        <f t="shared" si="20"/>
        <v>1</v>
      </c>
      <c r="AN21" s="42">
        <f t="shared" si="21"/>
        <v>1</v>
      </c>
      <c r="AP21" s="40">
        <f t="shared" si="22"/>
        <v>0</v>
      </c>
      <c r="AQ21" s="40">
        <f t="shared" si="23"/>
        <v>0</v>
      </c>
      <c r="AR21" s="41">
        <f t="shared" si="24"/>
        <v>0</v>
      </c>
      <c r="AS21" s="41">
        <f t="shared" si="25"/>
        <v>0</v>
      </c>
      <c r="AT21" s="41">
        <f t="shared" si="26"/>
        <v>0</v>
      </c>
      <c r="AU21" s="41">
        <f t="shared" si="27"/>
        <v>0</v>
      </c>
      <c r="AV21" s="41">
        <f t="shared" si="28"/>
        <v>0</v>
      </c>
      <c r="AW21" s="41">
        <f t="shared" si="29"/>
        <v>0</v>
      </c>
      <c r="AX21" s="41">
        <f t="shared" si="30"/>
        <v>0</v>
      </c>
      <c r="AY21" s="42">
        <f t="shared" si="31"/>
        <v>0</v>
      </c>
      <c r="BA21" s="40">
        <f t="shared" si="32"/>
        <v>0</v>
      </c>
      <c r="BB21" s="40">
        <f t="shared" si="32"/>
        <v>0</v>
      </c>
      <c r="BC21" s="41">
        <f t="shared" si="32"/>
        <v>0</v>
      </c>
      <c r="BD21" s="41">
        <f t="shared" si="32"/>
        <v>0</v>
      </c>
      <c r="BE21" s="41">
        <f t="shared" si="32"/>
        <v>0</v>
      </c>
      <c r="BF21" s="41">
        <f t="shared" si="32"/>
        <v>0</v>
      </c>
      <c r="BG21" s="41">
        <f t="shared" si="32"/>
        <v>0</v>
      </c>
      <c r="BH21" s="41">
        <f t="shared" si="32"/>
        <v>0</v>
      </c>
      <c r="BI21" s="41">
        <f t="shared" si="32"/>
        <v>0</v>
      </c>
      <c r="BJ21" s="42">
        <f t="shared" si="32"/>
        <v>0</v>
      </c>
      <c r="BV21" s="54">
        <f t="shared" si="33"/>
        <v>1</v>
      </c>
      <c r="BW21" s="54">
        <f t="shared" si="34"/>
        <v>1</v>
      </c>
      <c r="BX21" s="54">
        <f t="shared" si="35"/>
        <v>1</v>
      </c>
      <c r="BY21" s="54">
        <f t="shared" si="36"/>
        <v>1</v>
      </c>
      <c r="BZ21" s="54">
        <f t="shared" si="37"/>
        <v>1</v>
      </c>
      <c r="CA21" s="54">
        <f t="shared" si="38"/>
        <v>1</v>
      </c>
      <c r="CB21" s="54">
        <f t="shared" si="39"/>
        <v>1</v>
      </c>
      <c r="CC21" s="54">
        <f t="shared" si="40"/>
        <v>1</v>
      </c>
      <c r="CD21" s="54">
        <f t="shared" si="41"/>
        <v>1</v>
      </c>
      <c r="CE21" s="55">
        <f t="shared" si="42"/>
        <v>1</v>
      </c>
      <c r="CF21" s="56">
        <f t="shared" si="43"/>
        <v>0.9</v>
      </c>
      <c r="CG21" s="56">
        <f t="shared" si="44"/>
        <v>0.1</v>
      </c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</row>
    <row r="22" spans="2:109" s="6" customFormat="1">
      <c r="B22" s="28"/>
      <c r="C22" s="292"/>
      <c r="D22" s="52">
        <f t="shared" si="9"/>
        <v>17</v>
      </c>
      <c r="E22" s="57" t="s">
        <v>301</v>
      </c>
      <c r="F22" s="67" t="s">
        <v>297</v>
      </c>
      <c r="G22" s="67" t="s">
        <v>429</v>
      </c>
      <c r="H22" s="67" t="s">
        <v>227</v>
      </c>
      <c r="I22" s="87" t="s">
        <v>228</v>
      </c>
      <c r="J22" s="84" t="s">
        <v>302</v>
      </c>
      <c r="K22" s="52" t="s">
        <v>1</v>
      </c>
      <c r="L22" s="144" t="s">
        <v>1</v>
      </c>
      <c r="M22" s="144" t="s">
        <v>1</v>
      </c>
      <c r="N22" s="144" t="s">
        <v>180</v>
      </c>
      <c r="O22" s="144" t="s">
        <v>1</v>
      </c>
      <c r="P22" s="144" t="s">
        <v>1</v>
      </c>
      <c r="Q22" s="94"/>
      <c r="R22" s="145" t="s">
        <v>51</v>
      </c>
      <c r="S22" s="37" t="s">
        <v>51</v>
      </c>
      <c r="T22" s="37" t="s">
        <v>51</v>
      </c>
      <c r="U22" s="37" t="s">
        <v>51</v>
      </c>
      <c r="V22" s="37" t="s">
        <v>51</v>
      </c>
      <c r="W22" s="37" t="s">
        <v>51</v>
      </c>
      <c r="X22" s="37" t="s">
        <v>51</v>
      </c>
      <c r="Y22" s="37" t="s">
        <v>51</v>
      </c>
      <c r="Z22" s="37" t="s">
        <v>51</v>
      </c>
      <c r="AA22" s="76" t="s">
        <v>51</v>
      </c>
      <c r="AB22" s="52">
        <v>189</v>
      </c>
      <c r="AC22" s="38">
        <v>189</v>
      </c>
      <c r="AD22" s="327">
        <f t="shared" si="0"/>
        <v>1</v>
      </c>
      <c r="AE22" s="39">
        <f t="shared" si="12"/>
        <v>1</v>
      </c>
      <c r="AF22" s="40">
        <f t="shared" si="13"/>
        <v>1</v>
      </c>
      <c r="AG22" s="41">
        <f t="shared" si="14"/>
        <v>1</v>
      </c>
      <c r="AH22" s="41">
        <f t="shared" si="15"/>
        <v>1</v>
      </c>
      <c r="AI22" s="41">
        <f t="shared" si="16"/>
        <v>1</v>
      </c>
      <c r="AJ22" s="41">
        <f t="shared" si="17"/>
        <v>1</v>
      </c>
      <c r="AK22" s="41">
        <f t="shared" si="18"/>
        <v>1</v>
      </c>
      <c r="AL22" s="41">
        <f t="shared" si="19"/>
        <v>1</v>
      </c>
      <c r="AM22" s="41">
        <f t="shared" si="20"/>
        <v>1</v>
      </c>
      <c r="AN22" s="42">
        <f t="shared" si="21"/>
        <v>1</v>
      </c>
      <c r="AP22" s="40">
        <f t="shared" si="22"/>
        <v>0</v>
      </c>
      <c r="AQ22" s="40">
        <f t="shared" si="23"/>
        <v>0</v>
      </c>
      <c r="AR22" s="41">
        <f t="shared" si="24"/>
        <v>0</v>
      </c>
      <c r="AS22" s="41">
        <f t="shared" si="25"/>
        <v>0</v>
      </c>
      <c r="AT22" s="41">
        <f t="shared" si="26"/>
        <v>0</v>
      </c>
      <c r="AU22" s="41">
        <f t="shared" si="27"/>
        <v>0</v>
      </c>
      <c r="AV22" s="41">
        <f t="shared" si="28"/>
        <v>0</v>
      </c>
      <c r="AW22" s="41">
        <f t="shared" si="29"/>
        <v>0</v>
      </c>
      <c r="AX22" s="41">
        <f t="shared" si="30"/>
        <v>0</v>
      </c>
      <c r="AY22" s="42">
        <f t="shared" si="31"/>
        <v>0</v>
      </c>
      <c r="BA22" s="40">
        <f t="shared" si="32"/>
        <v>0</v>
      </c>
      <c r="BB22" s="40">
        <f t="shared" si="32"/>
        <v>0</v>
      </c>
      <c r="BC22" s="41">
        <f t="shared" si="32"/>
        <v>0</v>
      </c>
      <c r="BD22" s="41">
        <f t="shared" si="32"/>
        <v>0</v>
      </c>
      <c r="BE22" s="41">
        <f t="shared" si="32"/>
        <v>0</v>
      </c>
      <c r="BF22" s="41">
        <f t="shared" si="32"/>
        <v>0</v>
      </c>
      <c r="BG22" s="41">
        <f t="shared" si="32"/>
        <v>0</v>
      </c>
      <c r="BH22" s="41">
        <f t="shared" si="32"/>
        <v>0</v>
      </c>
      <c r="BI22" s="41">
        <f t="shared" si="32"/>
        <v>0</v>
      </c>
      <c r="BJ22" s="42">
        <f t="shared" si="32"/>
        <v>0</v>
      </c>
      <c r="BV22" s="54">
        <f t="shared" si="33"/>
        <v>1</v>
      </c>
      <c r="BW22" s="54">
        <f t="shared" si="34"/>
        <v>1</v>
      </c>
      <c r="BX22" s="54">
        <f t="shared" si="35"/>
        <v>1</v>
      </c>
      <c r="BY22" s="54">
        <f t="shared" si="36"/>
        <v>1</v>
      </c>
      <c r="BZ22" s="54">
        <f t="shared" si="37"/>
        <v>1</v>
      </c>
      <c r="CA22" s="54">
        <f t="shared" si="38"/>
        <v>1</v>
      </c>
      <c r="CB22" s="54">
        <f t="shared" si="39"/>
        <v>1</v>
      </c>
      <c r="CC22" s="54">
        <f t="shared" si="40"/>
        <v>1</v>
      </c>
      <c r="CD22" s="54">
        <f t="shared" si="41"/>
        <v>1</v>
      </c>
      <c r="CE22" s="55">
        <f t="shared" si="42"/>
        <v>1</v>
      </c>
      <c r="CF22" s="56">
        <f t="shared" si="43"/>
        <v>0.9</v>
      </c>
      <c r="CG22" s="56">
        <f t="shared" si="44"/>
        <v>0.1</v>
      </c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</row>
    <row r="23" spans="2:109" s="6" customFormat="1">
      <c r="B23" s="28"/>
      <c r="C23" s="292"/>
      <c r="D23" s="52">
        <f t="shared" si="9"/>
        <v>18</v>
      </c>
      <c r="E23" s="67" t="s">
        <v>442</v>
      </c>
      <c r="F23" s="67" t="s">
        <v>308</v>
      </c>
      <c r="G23" s="67" t="s">
        <v>443</v>
      </c>
      <c r="H23" s="67" t="s">
        <v>444</v>
      </c>
      <c r="I23" s="82" t="s">
        <v>445</v>
      </c>
      <c r="J23" s="84" t="s">
        <v>446</v>
      </c>
      <c r="K23" s="52" t="s">
        <v>1</v>
      </c>
      <c r="L23" s="144" t="s">
        <v>1</v>
      </c>
      <c r="M23" s="144" t="s">
        <v>1</v>
      </c>
      <c r="N23" s="144" t="s">
        <v>180</v>
      </c>
      <c r="O23" s="144" t="s">
        <v>1</v>
      </c>
      <c r="P23" s="144" t="s">
        <v>1</v>
      </c>
      <c r="Q23" s="94"/>
      <c r="R23" s="145" t="s">
        <v>51</v>
      </c>
      <c r="S23" s="37" t="s">
        <v>51</v>
      </c>
      <c r="T23" s="37" t="s">
        <v>51</v>
      </c>
      <c r="U23" s="37" t="s">
        <v>51</v>
      </c>
      <c r="V23" s="37" t="s">
        <v>51</v>
      </c>
      <c r="W23" s="37" t="s">
        <v>51</v>
      </c>
      <c r="X23" s="37" t="s">
        <v>51</v>
      </c>
      <c r="Y23" s="37" t="s">
        <v>51</v>
      </c>
      <c r="Z23" s="37" t="s">
        <v>51</v>
      </c>
      <c r="AA23" s="76" t="s">
        <v>51</v>
      </c>
      <c r="AB23" s="52">
        <v>180</v>
      </c>
      <c r="AC23" s="38">
        <v>180</v>
      </c>
      <c r="AD23" s="327">
        <f t="shared" si="0"/>
        <v>1</v>
      </c>
      <c r="AE23" s="39">
        <f t="shared" si="12"/>
        <v>1</v>
      </c>
      <c r="AF23" s="40">
        <f t="shared" si="13"/>
        <v>1</v>
      </c>
      <c r="AG23" s="41">
        <f t="shared" si="14"/>
        <v>1</v>
      </c>
      <c r="AH23" s="41">
        <f t="shared" si="15"/>
        <v>1</v>
      </c>
      <c r="AI23" s="41">
        <f t="shared" si="16"/>
        <v>1</v>
      </c>
      <c r="AJ23" s="41">
        <f t="shared" si="17"/>
        <v>1</v>
      </c>
      <c r="AK23" s="41">
        <f t="shared" si="18"/>
        <v>1</v>
      </c>
      <c r="AL23" s="41">
        <f t="shared" si="19"/>
        <v>1</v>
      </c>
      <c r="AM23" s="41">
        <f t="shared" si="20"/>
        <v>1</v>
      </c>
      <c r="AN23" s="42">
        <f t="shared" si="21"/>
        <v>1</v>
      </c>
      <c r="AP23" s="40">
        <f t="shared" si="22"/>
        <v>0</v>
      </c>
      <c r="AQ23" s="40">
        <f t="shared" si="23"/>
        <v>0</v>
      </c>
      <c r="AR23" s="41">
        <f t="shared" si="24"/>
        <v>0</v>
      </c>
      <c r="AS23" s="41">
        <f t="shared" si="25"/>
        <v>0</v>
      </c>
      <c r="AT23" s="41">
        <f t="shared" si="26"/>
        <v>0</v>
      </c>
      <c r="AU23" s="41">
        <f t="shared" si="27"/>
        <v>0</v>
      </c>
      <c r="AV23" s="41">
        <f t="shared" si="28"/>
        <v>0</v>
      </c>
      <c r="AW23" s="41">
        <f t="shared" si="29"/>
        <v>0</v>
      </c>
      <c r="AX23" s="41">
        <f t="shared" si="30"/>
        <v>0</v>
      </c>
      <c r="AY23" s="42">
        <f t="shared" si="31"/>
        <v>0</v>
      </c>
      <c r="BA23" s="40">
        <f t="shared" si="32"/>
        <v>0</v>
      </c>
      <c r="BB23" s="40">
        <f t="shared" si="32"/>
        <v>0</v>
      </c>
      <c r="BC23" s="41">
        <f t="shared" si="32"/>
        <v>0</v>
      </c>
      <c r="BD23" s="41">
        <f t="shared" si="32"/>
        <v>0</v>
      </c>
      <c r="BE23" s="41">
        <f t="shared" si="32"/>
        <v>0</v>
      </c>
      <c r="BF23" s="41">
        <f t="shared" si="32"/>
        <v>0</v>
      </c>
      <c r="BG23" s="41">
        <f t="shared" si="32"/>
        <v>0</v>
      </c>
      <c r="BH23" s="41">
        <f t="shared" si="32"/>
        <v>0</v>
      </c>
      <c r="BI23" s="41">
        <f t="shared" si="32"/>
        <v>0</v>
      </c>
      <c r="BJ23" s="42">
        <f t="shared" si="32"/>
        <v>0</v>
      </c>
      <c r="BV23" s="54">
        <f t="shared" si="33"/>
        <v>1</v>
      </c>
      <c r="BW23" s="54">
        <f t="shared" si="34"/>
        <v>1</v>
      </c>
      <c r="BX23" s="54">
        <f t="shared" si="35"/>
        <v>1</v>
      </c>
      <c r="BY23" s="54">
        <f t="shared" si="36"/>
        <v>1</v>
      </c>
      <c r="BZ23" s="54">
        <f t="shared" si="37"/>
        <v>1</v>
      </c>
      <c r="CA23" s="54">
        <f t="shared" si="38"/>
        <v>1</v>
      </c>
      <c r="CB23" s="54">
        <f t="shared" si="39"/>
        <v>1</v>
      </c>
      <c r="CC23" s="54">
        <f t="shared" si="40"/>
        <v>1</v>
      </c>
      <c r="CD23" s="54">
        <f t="shared" si="41"/>
        <v>1</v>
      </c>
      <c r="CE23" s="55">
        <f t="shared" si="42"/>
        <v>1</v>
      </c>
      <c r="CF23" s="56">
        <f t="shared" si="43"/>
        <v>0.9</v>
      </c>
      <c r="CG23" s="56">
        <f t="shared" si="44"/>
        <v>0.1</v>
      </c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</row>
    <row r="24" spans="2:109" s="6" customFormat="1">
      <c r="B24" s="28"/>
      <c r="C24" s="292"/>
      <c r="D24" s="52">
        <f t="shared" si="9"/>
        <v>19</v>
      </c>
      <c r="E24" s="67" t="s">
        <v>276</v>
      </c>
      <c r="F24" s="67" t="s">
        <v>252</v>
      </c>
      <c r="G24" s="67" t="s">
        <v>277</v>
      </c>
      <c r="H24" s="67" t="s">
        <v>278</v>
      </c>
      <c r="I24" s="82" t="s">
        <v>279</v>
      </c>
      <c r="J24" s="83" t="s">
        <v>280</v>
      </c>
      <c r="K24" s="52" t="s">
        <v>1</v>
      </c>
      <c r="L24" s="144" t="s">
        <v>1</v>
      </c>
      <c r="M24" s="144" t="s">
        <v>1</v>
      </c>
      <c r="N24" s="144" t="s">
        <v>180</v>
      </c>
      <c r="O24" s="144" t="s">
        <v>1</v>
      </c>
      <c r="P24" s="144" t="s">
        <v>1</v>
      </c>
      <c r="Q24" s="94"/>
      <c r="R24" s="145" t="s">
        <v>51</v>
      </c>
      <c r="S24" s="37" t="s">
        <v>51</v>
      </c>
      <c r="T24" s="37" t="s">
        <v>51</v>
      </c>
      <c r="U24" s="37" t="s">
        <v>51</v>
      </c>
      <c r="V24" s="37" t="s">
        <v>51</v>
      </c>
      <c r="W24" s="37" t="s">
        <v>51</v>
      </c>
      <c r="X24" s="37" t="s">
        <v>51</v>
      </c>
      <c r="Y24" s="37" t="s">
        <v>51</v>
      </c>
      <c r="Z24" s="37" t="s">
        <v>51</v>
      </c>
      <c r="AA24" s="76" t="s">
        <v>51</v>
      </c>
      <c r="AB24" s="52">
        <v>170</v>
      </c>
      <c r="AC24" s="38">
        <v>170</v>
      </c>
      <c r="AD24" s="327">
        <f t="shared" si="0"/>
        <v>1</v>
      </c>
      <c r="AE24" s="39">
        <f t="shared" si="12"/>
        <v>1</v>
      </c>
      <c r="AF24" s="40">
        <f t="shared" si="13"/>
        <v>1</v>
      </c>
      <c r="AG24" s="41">
        <f t="shared" si="14"/>
        <v>1</v>
      </c>
      <c r="AH24" s="41">
        <f t="shared" si="15"/>
        <v>1</v>
      </c>
      <c r="AI24" s="41">
        <f t="shared" si="16"/>
        <v>1</v>
      </c>
      <c r="AJ24" s="41">
        <f t="shared" si="17"/>
        <v>1</v>
      </c>
      <c r="AK24" s="41">
        <f t="shared" si="18"/>
        <v>1</v>
      </c>
      <c r="AL24" s="41">
        <f t="shared" si="19"/>
        <v>1</v>
      </c>
      <c r="AM24" s="41">
        <f t="shared" si="20"/>
        <v>1</v>
      </c>
      <c r="AN24" s="42">
        <f t="shared" si="21"/>
        <v>1</v>
      </c>
      <c r="AP24" s="40">
        <f t="shared" si="22"/>
        <v>0</v>
      </c>
      <c r="AQ24" s="40">
        <f t="shared" si="23"/>
        <v>0</v>
      </c>
      <c r="AR24" s="41">
        <f t="shared" si="24"/>
        <v>0</v>
      </c>
      <c r="AS24" s="41">
        <f t="shared" si="25"/>
        <v>0</v>
      </c>
      <c r="AT24" s="41">
        <f t="shared" si="26"/>
        <v>0</v>
      </c>
      <c r="AU24" s="41">
        <f t="shared" si="27"/>
        <v>0</v>
      </c>
      <c r="AV24" s="41">
        <f t="shared" si="28"/>
        <v>0</v>
      </c>
      <c r="AW24" s="41">
        <f t="shared" si="29"/>
        <v>0</v>
      </c>
      <c r="AX24" s="41">
        <f t="shared" si="30"/>
        <v>0</v>
      </c>
      <c r="AY24" s="42">
        <f t="shared" si="31"/>
        <v>0</v>
      </c>
      <c r="BA24" s="40">
        <f t="shared" si="32"/>
        <v>0</v>
      </c>
      <c r="BB24" s="40">
        <f t="shared" si="32"/>
        <v>0</v>
      </c>
      <c r="BC24" s="41">
        <f t="shared" si="32"/>
        <v>0</v>
      </c>
      <c r="BD24" s="41">
        <f t="shared" si="32"/>
        <v>0</v>
      </c>
      <c r="BE24" s="41">
        <f t="shared" si="32"/>
        <v>0</v>
      </c>
      <c r="BF24" s="41">
        <f t="shared" si="32"/>
        <v>0</v>
      </c>
      <c r="BG24" s="41">
        <f t="shared" si="32"/>
        <v>0</v>
      </c>
      <c r="BH24" s="41">
        <f t="shared" si="32"/>
        <v>0</v>
      </c>
      <c r="BI24" s="41">
        <f t="shared" si="32"/>
        <v>0</v>
      </c>
      <c r="BJ24" s="42">
        <f t="shared" si="32"/>
        <v>0</v>
      </c>
      <c r="BV24" s="54">
        <f t="shared" si="33"/>
        <v>1</v>
      </c>
      <c r="BW24" s="54">
        <f t="shared" si="34"/>
        <v>1</v>
      </c>
      <c r="BX24" s="54">
        <f t="shared" si="35"/>
        <v>1</v>
      </c>
      <c r="BY24" s="54">
        <f t="shared" si="36"/>
        <v>1</v>
      </c>
      <c r="BZ24" s="54">
        <f t="shared" si="37"/>
        <v>1</v>
      </c>
      <c r="CA24" s="54">
        <f t="shared" si="38"/>
        <v>1</v>
      </c>
      <c r="CB24" s="54">
        <f t="shared" si="39"/>
        <v>1</v>
      </c>
      <c r="CC24" s="54">
        <f t="shared" si="40"/>
        <v>1</v>
      </c>
      <c r="CD24" s="54">
        <f t="shared" si="41"/>
        <v>1</v>
      </c>
      <c r="CE24" s="55">
        <f t="shared" si="42"/>
        <v>1</v>
      </c>
      <c r="CF24" s="56">
        <f t="shared" si="43"/>
        <v>0.9</v>
      </c>
      <c r="CG24" s="56">
        <f t="shared" si="44"/>
        <v>0.1</v>
      </c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</row>
    <row r="25" spans="2:109" s="6" customFormat="1">
      <c r="B25" s="28"/>
      <c r="C25" s="292"/>
      <c r="D25" s="52">
        <f t="shared" si="9"/>
        <v>20</v>
      </c>
      <c r="E25" s="67" t="s">
        <v>119</v>
      </c>
      <c r="F25" s="67" t="s">
        <v>252</v>
      </c>
      <c r="G25" s="67" t="s">
        <v>253</v>
      </c>
      <c r="H25" s="67" t="s">
        <v>254</v>
      </c>
      <c r="I25" s="92" t="s">
        <v>255</v>
      </c>
      <c r="J25" s="83" t="s">
        <v>256</v>
      </c>
      <c r="K25" s="52" t="s">
        <v>1</v>
      </c>
      <c r="L25" s="144" t="s">
        <v>1</v>
      </c>
      <c r="M25" s="144" t="s">
        <v>1</v>
      </c>
      <c r="N25" s="144" t="s">
        <v>180</v>
      </c>
      <c r="O25" s="144" t="s">
        <v>1</v>
      </c>
      <c r="P25" s="144" t="s">
        <v>1</v>
      </c>
      <c r="Q25" s="94"/>
      <c r="R25" s="145" t="s">
        <v>51</v>
      </c>
      <c r="S25" s="37" t="s">
        <v>51</v>
      </c>
      <c r="T25" s="37" t="s">
        <v>51</v>
      </c>
      <c r="U25" s="37" t="s">
        <v>51</v>
      </c>
      <c r="V25" s="37" t="s">
        <v>51</v>
      </c>
      <c r="W25" s="37" t="s">
        <v>51</v>
      </c>
      <c r="X25" s="37" t="s">
        <v>51</v>
      </c>
      <c r="Y25" s="37" t="s">
        <v>51</v>
      </c>
      <c r="Z25" s="37" t="s">
        <v>51</v>
      </c>
      <c r="AA25" s="76" t="s">
        <v>51</v>
      </c>
      <c r="AB25" s="52">
        <v>154</v>
      </c>
      <c r="AC25" s="38">
        <v>154</v>
      </c>
      <c r="AD25" s="327">
        <f t="shared" si="0"/>
        <v>1</v>
      </c>
      <c r="AE25" s="39">
        <f t="shared" si="12"/>
        <v>1</v>
      </c>
      <c r="AF25" s="40">
        <f t="shared" si="13"/>
        <v>1</v>
      </c>
      <c r="AG25" s="41">
        <f t="shared" si="14"/>
        <v>1</v>
      </c>
      <c r="AH25" s="41">
        <f t="shared" si="15"/>
        <v>1</v>
      </c>
      <c r="AI25" s="41">
        <f t="shared" si="16"/>
        <v>1</v>
      </c>
      <c r="AJ25" s="41">
        <f t="shared" si="17"/>
        <v>1</v>
      </c>
      <c r="AK25" s="41">
        <f t="shared" si="18"/>
        <v>1</v>
      </c>
      <c r="AL25" s="41">
        <f t="shared" si="19"/>
        <v>1</v>
      </c>
      <c r="AM25" s="41">
        <f t="shared" si="20"/>
        <v>1</v>
      </c>
      <c r="AN25" s="42">
        <f t="shared" si="21"/>
        <v>1</v>
      </c>
      <c r="AP25" s="40">
        <f t="shared" si="22"/>
        <v>0</v>
      </c>
      <c r="AQ25" s="40">
        <f t="shared" si="23"/>
        <v>0</v>
      </c>
      <c r="AR25" s="41">
        <f t="shared" si="24"/>
        <v>0</v>
      </c>
      <c r="AS25" s="41">
        <f t="shared" si="25"/>
        <v>0</v>
      </c>
      <c r="AT25" s="41">
        <f t="shared" si="26"/>
        <v>0</v>
      </c>
      <c r="AU25" s="41">
        <f t="shared" si="27"/>
        <v>0</v>
      </c>
      <c r="AV25" s="41">
        <f t="shared" si="28"/>
        <v>0</v>
      </c>
      <c r="AW25" s="41">
        <f t="shared" si="29"/>
        <v>0</v>
      </c>
      <c r="AX25" s="41">
        <f t="shared" si="30"/>
        <v>0</v>
      </c>
      <c r="AY25" s="42">
        <f t="shared" si="31"/>
        <v>0</v>
      </c>
      <c r="BA25" s="40">
        <f t="shared" si="32"/>
        <v>0</v>
      </c>
      <c r="BB25" s="40">
        <f t="shared" si="32"/>
        <v>0</v>
      </c>
      <c r="BC25" s="41">
        <f t="shared" si="32"/>
        <v>0</v>
      </c>
      <c r="BD25" s="41">
        <f t="shared" si="32"/>
        <v>0</v>
      </c>
      <c r="BE25" s="41">
        <f t="shared" si="32"/>
        <v>0</v>
      </c>
      <c r="BF25" s="41">
        <f t="shared" si="32"/>
        <v>0</v>
      </c>
      <c r="BG25" s="41">
        <f t="shared" si="32"/>
        <v>0</v>
      </c>
      <c r="BH25" s="41">
        <f t="shared" si="32"/>
        <v>0</v>
      </c>
      <c r="BI25" s="41">
        <f t="shared" si="32"/>
        <v>0</v>
      </c>
      <c r="BJ25" s="42">
        <f t="shared" si="32"/>
        <v>0</v>
      </c>
      <c r="BV25" s="54">
        <f t="shared" si="33"/>
        <v>1</v>
      </c>
      <c r="BW25" s="54">
        <f t="shared" si="34"/>
        <v>1</v>
      </c>
      <c r="BX25" s="54">
        <f t="shared" si="35"/>
        <v>1</v>
      </c>
      <c r="BY25" s="54">
        <f t="shared" si="36"/>
        <v>1</v>
      </c>
      <c r="BZ25" s="54">
        <f t="shared" si="37"/>
        <v>1</v>
      </c>
      <c r="CA25" s="54">
        <f t="shared" si="38"/>
        <v>1</v>
      </c>
      <c r="CB25" s="54">
        <f t="shared" si="39"/>
        <v>1</v>
      </c>
      <c r="CC25" s="54">
        <f t="shared" si="40"/>
        <v>1</v>
      </c>
      <c r="CD25" s="54">
        <f t="shared" si="41"/>
        <v>1</v>
      </c>
      <c r="CE25" s="55">
        <f t="shared" si="42"/>
        <v>1</v>
      </c>
      <c r="CF25" s="56">
        <f t="shared" si="43"/>
        <v>0.9</v>
      </c>
      <c r="CG25" s="56">
        <f t="shared" si="44"/>
        <v>0.1</v>
      </c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</row>
    <row r="26" spans="2:109" s="6" customFormat="1">
      <c r="B26" s="28"/>
      <c r="C26" s="292"/>
      <c r="D26" s="52">
        <f t="shared" si="9"/>
        <v>21</v>
      </c>
      <c r="E26" s="67" t="s">
        <v>378</v>
      </c>
      <c r="F26" s="67" t="s">
        <v>308</v>
      </c>
      <c r="G26" s="67" t="s">
        <v>379</v>
      </c>
      <c r="H26" s="67" t="s">
        <v>380</v>
      </c>
      <c r="I26" s="82" t="s">
        <v>381</v>
      </c>
      <c r="J26" s="83" t="s">
        <v>382</v>
      </c>
      <c r="K26" s="52" t="s">
        <v>1</v>
      </c>
      <c r="L26" s="144" t="s">
        <v>1</v>
      </c>
      <c r="M26" s="144" t="s">
        <v>1</v>
      </c>
      <c r="N26" s="144" t="s">
        <v>180</v>
      </c>
      <c r="O26" s="144" t="s">
        <v>1</v>
      </c>
      <c r="P26" s="144" t="s">
        <v>1</v>
      </c>
      <c r="Q26" s="94"/>
      <c r="R26" s="145" t="s">
        <v>51</v>
      </c>
      <c r="S26" s="37" t="s">
        <v>51</v>
      </c>
      <c r="T26" s="37" t="s">
        <v>51</v>
      </c>
      <c r="U26" s="37" t="s">
        <v>51</v>
      </c>
      <c r="V26" s="37" t="s">
        <v>51</v>
      </c>
      <c r="W26" s="37" t="s">
        <v>51</v>
      </c>
      <c r="X26" s="37" t="s">
        <v>51</v>
      </c>
      <c r="Y26" s="37" t="s">
        <v>51</v>
      </c>
      <c r="Z26" s="37" t="s">
        <v>51</v>
      </c>
      <c r="AA26" s="76" t="s">
        <v>51</v>
      </c>
      <c r="AB26" s="52">
        <v>150</v>
      </c>
      <c r="AC26" s="38">
        <v>150</v>
      </c>
      <c r="AD26" s="327">
        <f t="shared" si="0"/>
        <v>1</v>
      </c>
      <c r="AE26" s="39">
        <f t="shared" si="12"/>
        <v>1</v>
      </c>
      <c r="AF26" s="40">
        <f t="shared" si="13"/>
        <v>1</v>
      </c>
      <c r="AG26" s="41">
        <f t="shared" si="14"/>
        <v>1</v>
      </c>
      <c r="AH26" s="41">
        <f t="shared" si="15"/>
        <v>1</v>
      </c>
      <c r="AI26" s="41">
        <f t="shared" si="16"/>
        <v>1</v>
      </c>
      <c r="AJ26" s="41">
        <f t="shared" si="17"/>
        <v>1</v>
      </c>
      <c r="AK26" s="41">
        <f t="shared" si="18"/>
        <v>1</v>
      </c>
      <c r="AL26" s="41">
        <f t="shared" si="19"/>
        <v>1</v>
      </c>
      <c r="AM26" s="41">
        <f t="shared" si="20"/>
        <v>1</v>
      </c>
      <c r="AN26" s="42">
        <f t="shared" si="21"/>
        <v>1</v>
      </c>
      <c r="AP26" s="40">
        <f t="shared" si="22"/>
        <v>0</v>
      </c>
      <c r="AQ26" s="40">
        <f t="shared" si="23"/>
        <v>0</v>
      </c>
      <c r="AR26" s="41">
        <f t="shared" si="24"/>
        <v>0</v>
      </c>
      <c r="AS26" s="41">
        <f t="shared" si="25"/>
        <v>0</v>
      </c>
      <c r="AT26" s="41">
        <f t="shared" si="26"/>
        <v>0</v>
      </c>
      <c r="AU26" s="41">
        <f t="shared" si="27"/>
        <v>0</v>
      </c>
      <c r="AV26" s="41">
        <f t="shared" si="28"/>
        <v>0</v>
      </c>
      <c r="AW26" s="41">
        <f t="shared" si="29"/>
        <v>0</v>
      </c>
      <c r="AX26" s="41">
        <f t="shared" si="30"/>
        <v>0</v>
      </c>
      <c r="AY26" s="42">
        <f t="shared" si="31"/>
        <v>0</v>
      </c>
      <c r="BA26" s="40">
        <f t="shared" si="32"/>
        <v>0</v>
      </c>
      <c r="BB26" s="40">
        <f t="shared" si="32"/>
        <v>0</v>
      </c>
      <c r="BC26" s="41">
        <f t="shared" si="32"/>
        <v>0</v>
      </c>
      <c r="BD26" s="41">
        <f t="shared" si="32"/>
        <v>0</v>
      </c>
      <c r="BE26" s="41">
        <f t="shared" si="32"/>
        <v>0</v>
      </c>
      <c r="BF26" s="41">
        <f t="shared" si="32"/>
        <v>0</v>
      </c>
      <c r="BG26" s="41">
        <f t="shared" si="32"/>
        <v>0</v>
      </c>
      <c r="BH26" s="41">
        <f t="shared" si="32"/>
        <v>0</v>
      </c>
      <c r="BI26" s="41">
        <f t="shared" si="32"/>
        <v>0</v>
      </c>
      <c r="BJ26" s="42">
        <f t="shared" si="32"/>
        <v>0</v>
      </c>
      <c r="BV26" s="54">
        <f t="shared" si="33"/>
        <v>1</v>
      </c>
      <c r="BW26" s="54">
        <f t="shared" si="34"/>
        <v>1</v>
      </c>
      <c r="BX26" s="54">
        <f t="shared" si="35"/>
        <v>1</v>
      </c>
      <c r="BY26" s="54">
        <f t="shared" si="36"/>
        <v>1</v>
      </c>
      <c r="BZ26" s="54">
        <f t="shared" si="37"/>
        <v>1</v>
      </c>
      <c r="CA26" s="54">
        <f t="shared" si="38"/>
        <v>1</v>
      </c>
      <c r="CB26" s="54">
        <f t="shared" si="39"/>
        <v>1</v>
      </c>
      <c r="CC26" s="54">
        <f t="shared" si="40"/>
        <v>1</v>
      </c>
      <c r="CD26" s="54">
        <f t="shared" si="41"/>
        <v>1</v>
      </c>
      <c r="CE26" s="55">
        <f t="shared" si="42"/>
        <v>1</v>
      </c>
      <c r="CF26" s="56">
        <f t="shared" si="43"/>
        <v>0.9</v>
      </c>
      <c r="CG26" s="56">
        <f t="shared" si="44"/>
        <v>0.1</v>
      </c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</row>
    <row r="27" spans="2:109" s="6" customFormat="1">
      <c r="B27" s="28"/>
      <c r="C27" s="292"/>
      <c r="D27" s="52">
        <f t="shared" si="9"/>
        <v>22</v>
      </c>
      <c r="E27" s="57" t="s">
        <v>346</v>
      </c>
      <c r="F27" s="67" t="s">
        <v>225</v>
      </c>
      <c r="G27" s="67" t="s">
        <v>347</v>
      </c>
      <c r="H27" s="67" t="s">
        <v>227</v>
      </c>
      <c r="I27" s="87" t="s">
        <v>228</v>
      </c>
      <c r="J27" s="83" t="s">
        <v>229</v>
      </c>
      <c r="K27" s="52" t="s">
        <v>1</v>
      </c>
      <c r="L27" s="144" t="s">
        <v>1</v>
      </c>
      <c r="M27" s="144" t="s">
        <v>1</v>
      </c>
      <c r="N27" s="144" t="s">
        <v>180</v>
      </c>
      <c r="O27" s="144" t="s">
        <v>1</v>
      </c>
      <c r="P27" s="144" t="s">
        <v>1</v>
      </c>
      <c r="Q27" s="94"/>
      <c r="R27" s="145" t="s">
        <v>51</v>
      </c>
      <c r="S27" s="37" t="s">
        <v>51</v>
      </c>
      <c r="T27" s="37" t="s">
        <v>51</v>
      </c>
      <c r="U27" s="37" t="s">
        <v>51</v>
      </c>
      <c r="V27" s="37" t="s">
        <v>51</v>
      </c>
      <c r="W27" s="37" t="s">
        <v>51</v>
      </c>
      <c r="X27" s="37" t="s">
        <v>51</v>
      </c>
      <c r="Y27" s="37" t="s">
        <v>51</v>
      </c>
      <c r="Z27" s="37" t="s">
        <v>51</v>
      </c>
      <c r="AA27" s="76" t="s">
        <v>51</v>
      </c>
      <c r="AB27" s="52">
        <v>150</v>
      </c>
      <c r="AC27" s="38">
        <v>150</v>
      </c>
      <c r="AD27" s="327">
        <f t="shared" si="0"/>
        <v>1</v>
      </c>
      <c r="AE27" s="39">
        <f t="shared" si="12"/>
        <v>1</v>
      </c>
      <c r="AF27" s="40">
        <f t="shared" si="13"/>
        <v>1</v>
      </c>
      <c r="AG27" s="41">
        <f t="shared" si="14"/>
        <v>1</v>
      </c>
      <c r="AH27" s="41">
        <f t="shared" si="15"/>
        <v>1</v>
      </c>
      <c r="AI27" s="41">
        <f t="shared" si="16"/>
        <v>1</v>
      </c>
      <c r="AJ27" s="41">
        <f t="shared" si="17"/>
        <v>1</v>
      </c>
      <c r="AK27" s="41">
        <f t="shared" si="18"/>
        <v>1</v>
      </c>
      <c r="AL27" s="41">
        <f t="shared" si="19"/>
        <v>1</v>
      </c>
      <c r="AM27" s="41">
        <f t="shared" si="20"/>
        <v>1</v>
      </c>
      <c r="AN27" s="42">
        <f t="shared" si="21"/>
        <v>1</v>
      </c>
      <c r="AP27" s="40">
        <f t="shared" si="22"/>
        <v>0</v>
      </c>
      <c r="AQ27" s="40">
        <f t="shared" si="23"/>
        <v>0</v>
      </c>
      <c r="AR27" s="41">
        <f t="shared" si="24"/>
        <v>0</v>
      </c>
      <c r="AS27" s="41">
        <f t="shared" si="25"/>
        <v>0</v>
      </c>
      <c r="AT27" s="41">
        <f t="shared" si="26"/>
        <v>0</v>
      </c>
      <c r="AU27" s="41">
        <f t="shared" si="27"/>
        <v>0</v>
      </c>
      <c r="AV27" s="41">
        <f t="shared" si="28"/>
        <v>0</v>
      </c>
      <c r="AW27" s="41">
        <f t="shared" si="29"/>
        <v>0</v>
      </c>
      <c r="AX27" s="41">
        <f t="shared" si="30"/>
        <v>0</v>
      </c>
      <c r="AY27" s="42">
        <f t="shared" si="31"/>
        <v>0</v>
      </c>
      <c r="BA27" s="40">
        <f t="shared" si="32"/>
        <v>0</v>
      </c>
      <c r="BB27" s="40">
        <f t="shared" si="32"/>
        <v>0</v>
      </c>
      <c r="BC27" s="41">
        <f t="shared" si="32"/>
        <v>0</v>
      </c>
      <c r="BD27" s="41">
        <f t="shared" si="32"/>
        <v>0</v>
      </c>
      <c r="BE27" s="41">
        <f t="shared" si="32"/>
        <v>0</v>
      </c>
      <c r="BF27" s="41">
        <f t="shared" si="32"/>
        <v>0</v>
      </c>
      <c r="BG27" s="41">
        <f t="shared" si="32"/>
        <v>0</v>
      </c>
      <c r="BH27" s="41">
        <f t="shared" si="32"/>
        <v>0</v>
      </c>
      <c r="BI27" s="41">
        <f t="shared" si="32"/>
        <v>0</v>
      </c>
      <c r="BJ27" s="42">
        <f t="shared" si="32"/>
        <v>0</v>
      </c>
      <c r="BV27" s="54">
        <f t="shared" si="33"/>
        <v>1</v>
      </c>
      <c r="BW27" s="54">
        <f t="shared" si="34"/>
        <v>1</v>
      </c>
      <c r="BX27" s="54">
        <f t="shared" si="35"/>
        <v>1</v>
      </c>
      <c r="BY27" s="54">
        <f t="shared" si="36"/>
        <v>1</v>
      </c>
      <c r="BZ27" s="54">
        <f t="shared" si="37"/>
        <v>1</v>
      </c>
      <c r="CA27" s="54">
        <f t="shared" si="38"/>
        <v>1</v>
      </c>
      <c r="CB27" s="54">
        <f t="shared" si="39"/>
        <v>1</v>
      </c>
      <c r="CC27" s="54">
        <f t="shared" si="40"/>
        <v>1</v>
      </c>
      <c r="CD27" s="54">
        <f t="shared" si="41"/>
        <v>1</v>
      </c>
      <c r="CE27" s="55">
        <f t="shared" si="42"/>
        <v>1</v>
      </c>
      <c r="CF27" s="56">
        <f t="shared" si="43"/>
        <v>0.9</v>
      </c>
      <c r="CG27" s="56">
        <f t="shared" si="44"/>
        <v>0.1</v>
      </c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</row>
    <row r="28" spans="2:109" s="6" customFormat="1">
      <c r="B28" s="28"/>
      <c r="C28" s="292"/>
      <c r="D28" s="52">
        <f t="shared" si="9"/>
        <v>23</v>
      </c>
      <c r="E28" s="79" t="s">
        <v>168</v>
      </c>
      <c r="F28" s="79" t="s">
        <v>252</v>
      </c>
      <c r="G28" s="79" t="s">
        <v>318</v>
      </c>
      <c r="H28" s="79" t="s">
        <v>319</v>
      </c>
      <c r="I28" s="82" t="s">
        <v>320</v>
      </c>
      <c r="J28" s="83" t="s">
        <v>321</v>
      </c>
      <c r="K28" s="52" t="s">
        <v>1</v>
      </c>
      <c r="L28" s="144" t="s">
        <v>1</v>
      </c>
      <c r="M28" s="144" t="s">
        <v>1</v>
      </c>
      <c r="N28" s="144" t="s">
        <v>180</v>
      </c>
      <c r="O28" s="144" t="s">
        <v>1</v>
      </c>
      <c r="P28" s="144" t="s">
        <v>1</v>
      </c>
      <c r="Q28" s="316"/>
      <c r="R28" s="145" t="s">
        <v>51</v>
      </c>
      <c r="S28" s="37" t="s">
        <v>51</v>
      </c>
      <c r="T28" s="37" t="s">
        <v>51</v>
      </c>
      <c r="U28" s="37" t="s">
        <v>51</v>
      </c>
      <c r="V28" s="37" t="s">
        <v>51</v>
      </c>
      <c r="W28" s="37" t="s">
        <v>51</v>
      </c>
      <c r="X28" s="37" t="s">
        <v>51</v>
      </c>
      <c r="Y28" s="37" t="s">
        <v>51</v>
      </c>
      <c r="Z28" s="37" t="s">
        <v>51</v>
      </c>
      <c r="AA28" s="76" t="s">
        <v>51</v>
      </c>
      <c r="AB28" s="52">
        <v>145</v>
      </c>
      <c r="AC28" s="38">
        <v>145</v>
      </c>
      <c r="AD28" s="327">
        <f t="shared" si="0"/>
        <v>1</v>
      </c>
      <c r="AE28" s="39">
        <f t="shared" si="12"/>
        <v>1</v>
      </c>
      <c r="AF28" s="40">
        <f t="shared" si="13"/>
        <v>1</v>
      </c>
      <c r="AG28" s="41">
        <f t="shared" si="14"/>
        <v>1</v>
      </c>
      <c r="AH28" s="41">
        <f t="shared" si="15"/>
        <v>1</v>
      </c>
      <c r="AI28" s="41">
        <f t="shared" si="16"/>
        <v>1</v>
      </c>
      <c r="AJ28" s="41">
        <f t="shared" si="17"/>
        <v>1</v>
      </c>
      <c r="AK28" s="41">
        <f t="shared" si="18"/>
        <v>1</v>
      </c>
      <c r="AL28" s="41">
        <f t="shared" si="19"/>
        <v>1</v>
      </c>
      <c r="AM28" s="41">
        <f t="shared" si="20"/>
        <v>1</v>
      </c>
      <c r="AN28" s="42">
        <f t="shared" si="21"/>
        <v>1</v>
      </c>
      <c r="AP28" s="40">
        <f t="shared" si="22"/>
        <v>0</v>
      </c>
      <c r="AQ28" s="40">
        <f t="shared" si="23"/>
        <v>0</v>
      </c>
      <c r="AR28" s="41">
        <f t="shared" si="24"/>
        <v>0</v>
      </c>
      <c r="AS28" s="41">
        <f t="shared" si="25"/>
        <v>0</v>
      </c>
      <c r="AT28" s="41">
        <f t="shared" si="26"/>
        <v>0</v>
      </c>
      <c r="AU28" s="41">
        <f t="shared" si="27"/>
        <v>0</v>
      </c>
      <c r="AV28" s="41">
        <f t="shared" si="28"/>
        <v>0</v>
      </c>
      <c r="AW28" s="41">
        <f t="shared" si="29"/>
        <v>0</v>
      </c>
      <c r="AX28" s="41">
        <f t="shared" si="30"/>
        <v>0</v>
      </c>
      <c r="AY28" s="42">
        <f t="shared" si="31"/>
        <v>0</v>
      </c>
      <c r="BA28" s="40">
        <f t="shared" si="32"/>
        <v>0</v>
      </c>
      <c r="BB28" s="40">
        <f t="shared" si="32"/>
        <v>0</v>
      </c>
      <c r="BC28" s="41">
        <f t="shared" si="32"/>
        <v>0</v>
      </c>
      <c r="BD28" s="41">
        <f t="shared" si="32"/>
        <v>0</v>
      </c>
      <c r="BE28" s="41">
        <f t="shared" si="32"/>
        <v>0</v>
      </c>
      <c r="BF28" s="41">
        <f t="shared" si="32"/>
        <v>0</v>
      </c>
      <c r="BG28" s="41">
        <f t="shared" si="32"/>
        <v>0</v>
      </c>
      <c r="BH28" s="41">
        <f t="shared" si="32"/>
        <v>0</v>
      </c>
      <c r="BI28" s="41">
        <f t="shared" si="32"/>
        <v>0</v>
      </c>
      <c r="BJ28" s="42">
        <f t="shared" si="32"/>
        <v>0</v>
      </c>
      <c r="BV28" s="54">
        <f t="shared" si="33"/>
        <v>1</v>
      </c>
      <c r="BW28" s="54">
        <f t="shared" si="34"/>
        <v>1</v>
      </c>
      <c r="BX28" s="54">
        <f t="shared" si="35"/>
        <v>1</v>
      </c>
      <c r="BY28" s="54">
        <f t="shared" si="36"/>
        <v>1</v>
      </c>
      <c r="BZ28" s="54">
        <f t="shared" si="37"/>
        <v>1</v>
      </c>
      <c r="CA28" s="54">
        <f t="shared" si="38"/>
        <v>1</v>
      </c>
      <c r="CB28" s="54">
        <f t="shared" si="39"/>
        <v>1</v>
      </c>
      <c r="CC28" s="54">
        <f t="shared" si="40"/>
        <v>1</v>
      </c>
      <c r="CD28" s="54">
        <f t="shared" si="41"/>
        <v>1</v>
      </c>
      <c r="CE28" s="55">
        <f t="shared" si="42"/>
        <v>1</v>
      </c>
      <c r="CF28" s="56">
        <f t="shared" si="43"/>
        <v>0.9</v>
      </c>
      <c r="CG28" s="56">
        <f t="shared" si="44"/>
        <v>0.1</v>
      </c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</row>
    <row r="29" spans="2:109" s="6" customFormat="1">
      <c r="B29" s="28"/>
      <c r="C29" s="292"/>
      <c r="D29" s="52">
        <f t="shared" si="9"/>
        <v>24</v>
      </c>
      <c r="E29" s="57" t="s">
        <v>316</v>
      </c>
      <c r="F29" s="67" t="s">
        <v>225</v>
      </c>
      <c r="G29" s="67" t="s">
        <v>317</v>
      </c>
      <c r="H29" s="67" t="s">
        <v>227</v>
      </c>
      <c r="I29" s="87" t="s">
        <v>228</v>
      </c>
      <c r="J29" s="83" t="s">
        <v>229</v>
      </c>
      <c r="K29" s="52" t="s">
        <v>1</v>
      </c>
      <c r="L29" s="144" t="s">
        <v>1</v>
      </c>
      <c r="M29" s="144" t="s">
        <v>1</v>
      </c>
      <c r="N29" s="144" t="s">
        <v>180</v>
      </c>
      <c r="O29" s="144" t="s">
        <v>1</v>
      </c>
      <c r="P29" s="144" t="s">
        <v>1</v>
      </c>
      <c r="Q29" s="94"/>
      <c r="R29" s="145" t="s">
        <v>51</v>
      </c>
      <c r="S29" s="37" t="s">
        <v>51</v>
      </c>
      <c r="T29" s="37" t="s">
        <v>51</v>
      </c>
      <c r="U29" s="37" t="s">
        <v>51</v>
      </c>
      <c r="V29" s="37" t="s">
        <v>51</v>
      </c>
      <c r="W29" s="37" t="s">
        <v>51</v>
      </c>
      <c r="X29" s="37" t="s">
        <v>51</v>
      </c>
      <c r="Y29" s="37" t="s">
        <v>51</v>
      </c>
      <c r="Z29" s="37" t="s">
        <v>51</v>
      </c>
      <c r="AA29" s="76" t="s">
        <v>51</v>
      </c>
      <c r="AB29" s="52">
        <v>141</v>
      </c>
      <c r="AC29" s="38">
        <v>141</v>
      </c>
      <c r="AD29" s="327">
        <f t="shared" si="0"/>
        <v>1</v>
      </c>
      <c r="AE29" s="39">
        <f t="shared" si="12"/>
        <v>1</v>
      </c>
      <c r="AF29" s="40">
        <f t="shared" si="13"/>
        <v>1</v>
      </c>
      <c r="AG29" s="41">
        <f t="shared" si="14"/>
        <v>1</v>
      </c>
      <c r="AH29" s="41">
        <f t="shared" si="15"/>
        <v>1</v>
      </c>
      <c r="AI29" s="41">
        <f t="shared" si="16"/>
        <v>1</v>
      </c>
      <c r="AJ29" s="41">
        <f t="shared" si="17"/>
        <v>1</v>
      </c>
      <c r="AK29" s="41">
        <f t="shared" si="18"/>
        <v>1</v>
      </c>
      <c r="AL29" s="41">
        <f t="shared" si="19"/>
        <v>1</v>
      </c>
      <c r="AM29" s="41">
        <f t="shared" si="20"/>
        <v>1</v>
      </c>
      <c r="AN29" s="42">
        <f t="shared" si="21"/>
        <v>1</v>
      </c>
      <c r="AP29" s="40">
        <f t="shared" si="22"/>
        <v>0</v>
      </c>
      <c r="AQ29" s="40">
        <f t="shared" si="23"/>
        <v>0</v>
      </c>
      <c r="AR29" s="41">
        <f t="shared" si="24"/>
        <v>0</v>
      </c>
      <c r="AS29" s="41">
        <f t="shared" si="25"/>
        <v>0</v>
      </c>
      <c r="AT29" s="41">
        <f t="shared" si="26"/>
        <v>0</v>
      </c>
      <c r="AU29" s="41">
        <f t="shared" si="27"/>
        <v>0</v>
      </c>
      <c r="AV29" s="41">
        <f t="shared" si="28"/>
        <v>0</v>
      </c>
      <c r="AW29" s="41">
        <f t="shared" si="29"/>
        <v>0</v>
      </c>
      <c r="AX29" s="41">
        <f t="shared" si="30"/>
        <v>0</v>
      </c>
      <c r="AY29" s="42">
        <f t="shared" si="31"/>
        <v>0</v>
      </c>
      <c r="BA29" s="40">
        <f t="shared" si="32"/>
        <v>0</v>
      </c>
      <c r="BB29" s="40">
        <f t="shared" si="32"/>
        <v>0</v>
      </c>
      <c r="BC29" s="41">
        <f t="shared" si="32"/>
        <v>0</v>
      </c>
      <c r="BD29" s="41">
        <f t="shared" si="32"/>
        <v>0</v>
      </c>
      <c r="BE29" s="41">
        <f t="shared" si="32"/>
        <v>0</v>
      </c>
      <c r="BF29" s="41">
        <f t="shared" si="32"/>
        <v>0</v>
      </c>
      <c r="BG29" s="41">
        <f t="shared" si="32"/>
        <v>0</v>
      </c>
      <c r="BH29" s="41">
        <f t="shared" si="32"/>
        <v>0</v>
      </c>
      <c r="BI29" s="41">
        <f t="shared" si="32"/>
        <v>0</v>
      </c>
      <c r="BJ29" s="42">
        <f t="shared" si="32"/>
        <v>0</v>
      </c>
      <c r="BV29" s="54">
        <f t="shared" si="33"/>
        <v>1</v>
      </c>
      <c r="BW29" s="54">
        <f t="shared" si="34"/>
        <v>1</v>
      </c>
      <c r="BX29" s="54">
        <f t="shared" si="35"/>
        <v>1</v>
      </c>
      <c r="BY29" s="54">
        <f t="shared" si="36"/>
        <v>1</v>
      </c>
      <c r="BZ29" s="54">
        <f t="shared" si="37"/>
        <v>1</v>
      </c>
      <c r="CA29" s="54">
        <f t="shared" si="38"/>
        <v>1</v>
      </c>
      <c r="CB29" s="54">
        <f t="shared" si="39"/>
        <v>1</v>
      </c>
      <c r="CC29" s="54">
        <f t="shared" si="40"/>
        <v>1</v>
      </c>
      <c r="CD29" s="54">
        <f t="shared" si="41"/>
        <v>1</v>
      </c>
      <c r="CE29" s="55">
        <f t="shared" si="42"/>
        <v>1</v>
      </c>
      <c r="CF29" s="56">
        <f t="shared" si="43"/>
        <v>0.9</v>
      </c>
      <c r="CG29" s="56">
        <f t="shared" si="44"/>
        <v>0.1</v>
      </c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</row>
    <row r="30" spans="2:109" s="6" customFormat="1">
      <c r="B30" s="28"/>
      <c r="C30" s="292"/>
      <c r="D30" s="52">
        <f t="shared" si="9"/>
        <v>25</v>
      </c>
      <c r="E30" s="67" t="s">
        <v>149</v>
      </c>
      <c r="F30" s="67" t="s">
        <v>86</v>
      </c>
      <c r="G30" s="67" t="s">
        <v>322</v>
      </c>
      <c r="H30" s="67" t="s">
        <v>323</v>
      </c>
      <c r="I30" s="82" t="s">
        <v>324</v>
      </c>
      <c r="J30" s="83" t="s">
        <v>325</v>
      </c>
      <c r="K30" s="52" t="s">
        <v>1</v>
      </c>
      <c r="L30" s="144" t="s">
        <v>1</v>
      </c>
      <c r="M30" s="144" t="s">
        <v>1</v>
      </c>
      <c r="N30" s="144" t="s">
        <v>180</v>
      </c>
      <c r="O30" s="144" t="s">
        <v>1</v>
      </c>
      <c r="P30" s="144" t="s">
        <v>1</v>
      </c>
      <c r="Q30" s="94"/>
      <c r="R30" s="145" t="s">
        <v>51</v>
      </c>
      <c r="S30" s="37" t="s">
        <v>51</v>
      </c>
      <c r="T30" s="37" t="s">
        <v>51</v>
      </c>
      <c r="U30" s="37" t="s">
        <v>51</v>
      </c>
      <c r="V30" s="37" t="s">
        <v>51</v>
      </c>
      <c r="W30" s="37" t="s">
        <v>51</v>
      </c>
      <c r="X30" s="37" t="s">
        <v>51</v>
      </c>
      <c r="Y30" s="37" t="s">
        <v>51</v>
      </c>
      <c r="Z30" s="37" t="s">
        <v>51</v>
      </c>
      <c r="AA30" s="76" t="s">
        <v>51</v>
      </c>
      <c r="AB30" s="52">
        <v>138</v>
      </c>
      <c r="AC30" s="38">
        <v>138</v>
      </c>
      <c r="AD30" s="327">
        <f t="shared" si="0"/>
        <v>1</v>
      </c>
      <c r="AE30" s="39">
        <f t="shared" si="12"/>
        <v>1</v>
      </c>
      <c r="AF30" s="40">
        <f t="shared" si="13"/>
        <v>1</v>
      </c>
      <c r="AG30" s="41">
        <f t="shared" si="14"/>
        <v>1</v>
      </c>
      <c r="AH30" s="41">
        <f t="shared" si="15"/>
        <v>1</v>
      </c>
      <c r="AI30" s="41">
        <f t="shared" si="16"/>
        <v>1</v>
      </c>
      <c r="AJ30" s="41">
        <f t="shared" si="17"/>
        <v>1</v>
      </c>
      <c r="AK30" s="41">
        <f t="shared" si="18"/>
        <v>1</v>
      </c>
      <c r="AL30" s="41">
        <f t="shared" si="19"/>
        <v>1</v>
      </c>
      <c r="AM30" s="41">
        <f t="shared" si="20"/>
        <v>1</v>
      </c>
      <c r="AN30" s="42">
        <f t="shared" si="21"/>
        <v>1</v>
      </c>
      <c r="AP30" s="40">
        <f t="shared" si="22"/>
        <v>0</v>
      </c>
      <c r="AQ30" s="40">
        <f t="shared" si="23"/>
        <v>0</v>
      </c>
      <c r="AR30" s="41">
        <f t="shared" si="24"/>
        <v>0</v>
      </c>
      <c r="AS30" s="41">
        <f t="shared" si="25"/>
        <v>0</v>
      </c>
      <c r="AT30" s="41">
        <f t="shared" si="26"/>
        <v>0</v>
      </c>
      <c r="AU30" s="41">
        <f t="shared" si="27"/>
        <v>0</v>
      </c>
      <c r="AV30" s="41">
        <f t="shared" si="28"/>
        <v>0</v>
      </c>
      <c r="AW30" s="41">
        <f t="shared" si="29"/>
        <v>0</v>
      </c>
      <c r="AX30" s="41">
        <f t="shared" si="30"/>
        <v>0</v>
      </c>
      <c r="AY30" s="42">
        <f t="shared" si="31"/>
        <v>0</v>
      </c>
      <c r="BA30" s="40">
        <f t="shared" si="32"/>
        <v>0</v>
      </c>
      <c r="BB30" s="40">
        <f t="shared" si="32"/>
        <v>0</v>
      </c>
      <c r="BC30" s="41">
        <f t="shared" si="32"/>
        <v>0</v>
      </c>
      <c r="BD30" s="41">
        <f t="shared" si="32"/>
        <v>0</v>
      </c>
      <c r="BE30" s="41">
        <f t="shared" si="32"/>
        <v>0</v>
      </c>
      <c r="BF30" s="41">
        <f t="shared" si="32"/>
        <v>0</v>
      </c>
      <c r="BG30" s="41">
        <f t="shared" si="32"/>
        <v>0</v>
      </c>
      <c r="BH30" s="41">
        <f t="shared" si="32"/>
        <v>0</v>
      </c>
      <c r="BI30" s="41">
        <f t="shared" si="32"/>
        <v>0</v>
      </c>
      <c r="BJ30" s="42">
        <f t="shared" si="32"/>
        <v>0</v>
      </c>
      <c r="BV30" s="54">
        <f t="shared" si="33"/>
        <v>1</v>
      </c>
      <c r="BW30" s="54">
        <f t="shared" si="34"/>
        <v>1</v>
      </c>
      <c r="BX30" s="54">
        <f t="shared" si="35"/>
        <v>1</v>
      </c>
      <c r="BY30" s="54">
        <f t="shared" si="36"/>
        <v>1</v>
      </c>
      <c r="BZ30" s="54">
        <f t="shared" si="37"/>
        <v>1</v>
      </c>
      <c r="CA30" s="54">
        <f t="shared" si="38"/>
        <v>1</v>
      </c>
      <c r="CB30" s="54">
        <f t="shared" si="39"/>
        <v>1</v>
      </c>
      <c r="CC30" s="54">
        <f t="shared" si="40"/>
        <v>1</v>
      </c>
      <c r="CD30" s="54">
        <f t="shared" si="41"/>
        <v>1</v>
      </c>
      <c r="CE30" s="55">
        <f t="shared" si="42"/>
        <v>1</v>
      </c>
      <c r="CF30" s="56">
        <f t="shared" si="43"/>
        <v>0.9</v>
      </c>
      <c r="CG30" s="56">
        <f t="shared" si="44"/>
        <v>0.1</v>
      </c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</row>
    <row r="31" spans="2:109" s="6" customFormat="1">
      <c r="B31" s="28"/>
      <c r="C31" s="292"/>
      <c r="D31" s="52">
        <f t="shared" si="9"/>
        <v>26</v>
      </c>
      <c r="E31" s="67" t="s">
        <v>330</v>
      </c>
      <c r="F31" s="67" t="s">
        <v>308</v>
      </c>
      <c r="G31" s="67" t="s">
        <v>331</v>
      </c>
      <c r="H31" s="67" t="s">
        <v>332</v>
      </c>
      <c r="I31" s="82" t="s">
        <v>333</v>
      </c>
      <c r="J31" s="84" t="s">
        <v>334</v>
      </c>
      <c r="K31" s="52" t="s">
        <v>1</v>
      </c>
      <c r="L31" s="144" t="s">
        <v>1</v>
      </c>
      <c r="M31" s="144" t="s">
        <v>1</v>
      </c>
      <c r="N31" s="144" t="s">
        <v>180</v>
      </c>
      <c r="O31" s="144" t="s">
        <v>1</v>
      </c>
      <c r="P31" s="144" t="s">
        <v>1</v>
      </c>
      <c r="Q31" s="94"/>
      <c r="R31" s="145" t="s">
        <v>51</v>
      </c>
      <c r="S31" s="37" t="s">
        <v>51</v>
      </c>
      <c r="T31" s="37" t="s">
        <v>51</v>
      </c>
      <c r="U31" s="37" t="s">
        <v>51</v>
      </c>
      <c r="V31" s="37" t="s">
        <v>51</v>
      </c>
      <c r="W31" s="37" t="s">
        <v>51</v>
      </c>
      <c r="X31" s="37" t="s">
        <v>51</v>
      </c>
      <c r="Y31" s="37" t="s">
        <v>51</v>
      </c>
      <c r="Z31" s="37" t="s">
        <v>51</v>
      </c>
      <c r="AA31" s="76" t="s">
        <v>51</v>
      </c>
      <c r="AB31" s="52">
        <v>129</v>
      </c>
      <c r="AC31" s="38">
        <v>129</v>
      </c>
      <c r="AD31" s="327">
        <f t="shared" si="0"/>
        <v>1</v>
      </c>
      <c r="AE31" s="39">
        <f t="shared" si="12"/>
        <v>1</v>
      </c>
      <c r="AF31" s="40">
        <f t="shared" si="13"/>
        <v>1</v>
      </c>
      <c r="AG31" s="41">
        <f t="shared" si="14"/>
        <v>1</v>
      </c>
      <c r="AH31" s="41">
        <f t="shared" si="15"/>
        <v>1</v>
      </c>
      <c r="AI31" s="41">
        <f t="shared" si="16"/>
        <v>1</v>
      </c>
      <c r="AJ31" s="41">
        <f t="shared" si="17"/>
        <v>1</v>
      </c>
      <c r="AK31" s="41">
        <f t="shared" si="18"/>
        <v>1</v>
      </c>
      <c r="AL31" s="41">
        <f t="shared" si="19"/>
        <v>1</v>
      </c>
      <c r="AM31" s="41">
        <f t="shared" si="20"/>
        <v>1</v>
      </c>
      <c r="AN31" s="42">
        <f t="shared" si="21"/>
        <v>1</v>
      </c>
      <c r="AP31" s="40">
        <f t="shared" si="22"/>
        <v>0</v>
      </c>
      <c r="AQ31" s="40">
        <f t="shared" si="23"/>
        <v>0</v>
      </c>
      <c r="AR31" s="41">
        <f t="shared" si="24"/>
        <v>0</v>
      </c>
      <c r="AS31" s="41">
        <f t="shared" si="25"/>
        <v>0</v>
      </c>
      <c r="AT31" s="41">
        <f t="shared" si="26"/>
        <v>0</v>
      </c>
      <c r="AU31" s="41">
        <f t="shared" si="27"/>
        <v>0</v>
      </c>
      <c r="AV31" s="41">
        <f t="shared" si="28"/>
        <v>0</v>
      </c>
      <c r="AW31" s="41">
        <f t="shared" si="29"/>
        <v>0</v>
      </c>
      <c r="AX31" s="41">
        <f t="shared" si="30"/>
        <v>0</v>
      </c>
      <c r="AY31" s="42">
        <f t="shared" si="31"/>
        <v>0</v>
      </c>
      <c r="BA31" s="40">
        <f t="shared" si="32"/>
        <v>0</v>
      </c>
      <c r="BB31" s="40">
        <f t="shared" si="32"/>
        <v>0</v>
      </c>
      <c r="BC31" s="41">
        <f t="shared" si="32"/>
        <v>0</v>
      </c>
      <c r="BD31" s="41">
        <f t="shared" si="32"/>
        <v>0</v>
      </c>
      <c r="BE31" s="41">
        <f t="shared" si="32"/>
        <v>0</v>
      </c>
      <c r="BF31" s="41">
        <f t="shared" si="32"/>
        <v>0</v>
      </c>
      <c r="BG31" s="41">
        <f t="shared" si="32"/>
        <v>0</v>
      </c>
      <c r="BH31" s="41">
        <f t="shared" si="32"/>
        <v>0</v>
      </c>
      <c r="BI31" s="41">
        <f t="shared" si="32"/>
        <v>0</v>
      </c>
      <c r="BJ31" s="42">
        <f t="shared" si="32"/>
        <v>0</v>
      </c>
      <c r="BV31" s="54">
        <f t="shared" si="33"/>
        <v>1</v>
      </c>
      <c r="BW31" s="54">
        <f t="shared" si="34"/>
        <v>1</v>
      </c>
      <c r="BX31" s="54">
        <f t="shared" si="35"/>
        <v>1</v>
      </c>
      <c r="BY31" s="54">
        <f t="shared" si="36"/>
        <v>1</v>
      </c>
      <c r="BZ31" s="54">
        <f t="shared" si="37"/>
        <v>1</v>
      </c>
      <c r="CA31" s="54">
        <f t="shared" si="38"/>
        <v>1</v>
      </c>
      <c r="CB31" s="54">
        <f t="shared" si="39"/>
        <v>1</v>
      </c>
      <c r="CC31" s="54">
        <f t="shared" si="40"/>
        <v>1</v>
      </c>
      <c r="CD31" s="54">
        <f t="shared" si="41"/>
        <v>1</v>
      </c>
      <c r="CE31" s="55">
        <f t="shared" si="42"/>
        <v>1</v>
      </c>
      <c r="CF31" s="56">
        <f t="shared" si="43"/>
        <v>0.9</v>
      </c>
      <c r="CG31" s="56">
        <f t="shared" si="44"/>
        <v>0.1</v>
      </c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</row>
    <row r="32" spans="2:109" s="6" customFormat="1">
      <c r="B32" s="28"/>
      <c r="C32" s="292"/>
      <c r="D32" s="52">
        <f t="shared" si="9"/>
        <v>27</v>
      </c>
      <c r="E32" s="67" t="s">
        <v>95</v>
      </c>
      <c r="F32" s="67" t="s">
        <v>252</v>
      </c>
      <c r="G32" s="67" t="s">
        <v>292</v>
      </c>
      <c r="H32" s="67" t="s">
        <v>293</v>
      </c>
      <c r="I32" s="82" t="s">
        <v>294</v>
      </c>
      <c r="J32" s="83" t="s">
        <v>295</v>
      </c>
      <c r="K32" s="52" t="s">
        <v>1</v>
      </c>
      <c r="L32" s="144" t="s">
        <v>1</v>
      </c>
      <c r="M32" s="144" t="s">
        <v>1</v>
      </c>
      <c r="N32" s="144" t="s">
        <v>180</v>
      </c>
      <c r="O32" s="144" t="s">
        <v>1</v>
      </c>
      <c r="P32" s="144" t="s">
        <v>1</v>
      </c>
      <c r="Q32" s="94"/>
      <c r="R32" s="145" t="s">
        <v>51</v>
      </c>
      <c r="S32" s="37" t="s">
        <v>51</v>
      </c>
      <c r="T32" s="37" t="s">
        <v>51</v>
      </c>
      <c r="U32" s="37" t="s">
        <v>51</v>
      </c>
      <c r="V32" s="37" t="s">
        <v>51</v>
      </c>
      <c r="W32" s="37" t="s">
        <v>51</v>
      </c>
      <c r="X32" s="37" t="s">
        <v>51</v>
      </c>
      <c r="Y32" s="37" t="s">
        <v>51</v>
      </c>
      <c r="Z32" s="37" t="s">
        <v>51</v>
      </c>
      <c r="AA32" s="76" t="s">
        <v>51</v>
      </c>
      <c r="AB32" s="52">
        <v>117</v>
      </c>
      <c r="AC32" s="38">
        <v>117</v>
      </c>
      <c r="AD32" s="327">
        <f t="shared" si="0"/>
        <v>1</v>
      </c>
      <c r="AE32" s="39">
        <f t="shared" si="12"/>
        <v>1</v>
      </c>
      <c r="AF32" s="40">
        <f t="shared" si="13"/>
        <v>1</v>
      </c>
      <c r="AG32" s="41">
        <f t="shared" si="14"/>
        <v>1</v>
      </c>
      <c r="AH32" s="41">
        <f t="shared" si="15"/>
        <v>1</v>
      </c>
      <c r="AI32" s="41">
        <f t="shared" si="16"/>
        <v>1</v>
      </c>
      <c r="AJ32" s="41">
        <f t="shared" si="17"/>
        <v>1</v>
      </c>
      <c r="AK32" s="41">
        <f t="shared" si="18"/>
        <v>1</v>
      </c>
      <c r="AL32" s="41">
        <f t="shared" si="19"/>
        <v>1</v>
      </c>
      <c r="AM32" s="41">
        <f t="shared" si="20"/>
        <v>1</v>
      </c>
      <c r="AN32" s="42">
        <f t="shared" si="21"/>
        <v>1</v>
      </c>
      <c r="AP32" s="40">
        <f t="shared" si="22"/>
        <v>0</v>
      </c>
      <c r="AQ32" s="40">
        <f t="shared" si="23"/>
        <v>0</v>
      </c>
      <c r="AR32" s="41">
        <f t="shared" si="24"/>
        <v>0</v>
      </c>
      <c r="AS32" s="41">
        <f t="shared" si="25"/>
        <v>0</v>
      </c>
      <c r="AT32" s="41">
        <f t="shared" si="26"/>
        <v>0</v>
      </c>
      <c r="AU32" s="41">
        <f t="shared" si="27"/>
        <v>0</v>
      </c>
      <c r="AV32" s="41">
        <f t="shared" si="28"/>
        <v>0</v>
      </c>
      <c r="AW32" s="41">
        <f t="shared" si="29"/>
        <v>0</v>
      </c>
      <c r="AX32" s="41">
        <f t="shared" si="30"/>
        <v>0</v>
      </c>
      <c r="AY32" s="42">
        <f t="shared" si="31"/>
        <v>0</v>
      </c>
      <c r="BA32" s="40">
        <f t="shared" si="32"/>
        <v>0</v>
      </c>
      <c r="BB32" s="40">
        <f t="shared" si="32"/>
        <v>0</v>
      </c>
      <c r="BC32" s="41">
        <f t="shared" si="32"/>
        <v>0</v>
      </c>
      <c r="BD32" s="41">
        <f t="shared" si="32"/>
        <v>0</v>
      </c>
      <c r="BE32" s="41">
        <f t="shared" si="32"/>
        <v>0</v>
      </c>
      <c r="BF32" s="41">
        <f t="shared" si="32"/>
        <v>0</v>
      </c>
      <c r="BG32" s="41">
        <f t="shared" si="32"/>
        <v>0</v>
      </c>
      <c r="BH32" s="41">
        <f t="shared" si="32"/>
        <v>0</v>
      </c>
      <c r="BI32" s="41">
        <f t="shared" si="32"/>
        <v>0</v>
      </c>
      <c r="BJ32" s="42">
        <f t="shared" si="32"/>
        <v>0</v>
      </c>
      <c r="BV32" s="54">
        <f t="shared" si="33"/>
        <v>1</v>
      </c>
      <c r="BW32" s="54">
        <f t="shared" si="34"/>
        <v>1</v>
      </c>
      <c r="BX32" s="54">
        <f t="shared" si="35"/>
        <v>1</v>
      </c>
      <c r="BY32" s="54">
        <f t="shared" si="36"/>
        <v>1</v>
      </c>
      <c r="BZ32" s="54">
        <f t="shared" si="37"/>
        <v>1</v>
      </c>
      <c r="CA32" s="54">
        <f t="shared" si="38"/>
        <v>1</v>
      </c>
      <c r="CB32" s="54">
        <f t="shared" si="39"/>
        <v>1</v>
      </c>
      <c r="CC32" s="54">
        <f t="shared" si="40"/>
        <v>1</v>
      </c>
      <c r="CD32" s="54">
        <f t="shared" si="41"/>
        <v>1</v>
      </c>
      <c r="CE32" s="55">
        <f t="shared" si="42"/>
        <v>1</v>
      </c>
      <c r="CF32" s="56">
        <f t="shared" si="43"/>
        <v>0.9</v>
      </c>
      <c r="CG32" s="56">
        <f t="shared" si="44"/>
        <v>0.1</v>
      </c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</row>
    <row r="33" spans="2:109" s="6" customFormat="1">
      <c r="B33" s="28"/>
      <c r="C33" s="292"/>
      <c r="D33" s="52">
        <f t="shared" si="9"/>
        <v>28</v>
      </c>
      <c r="E33" s="67" t="s">
        <v>447</v>
      </c>
      <c r="F33" s="67" t="s">
        <v>308</v>
      </c>
      <c r="G33" s="67" t="s">
        <v>448</v>
      </c>
      <c r="H33" s="67" t="s">
        <v>449</v>
      </c>
      <c r="I33" s="82" t="s">
        <v>450</v>
      </c>
      <c r="J33" s="83" t="s">
        <v>451</v>
      </c>
      <c r="K33" s="52" t="s">
        <v>1</v>
      </c>
      <c r="L33" s="144" t="s">
        <v>1</v>
      </c>
      <c r="M33" s="144" t="s">
        <v>1</v>
      </c>
      <c r="N33" s="144" t="s">
        <v>180</v>
      </c>
      <c r="O33" s="144" t="s">
        <v>1</v>
      </c>
      <c r="P33" s="144" t="s">
        <v>1</v>
      </c>
      <c r="Q33" s="94"/>
      <c r="R33" s="145" t="s">
        <v>51</v>
      </c>
      <c r="S33" s="37" t="s">
        <v>51</v>
      </c>
      <c r="T33" s="37" t="s">
        <v>51</v>
      </c>
      <c r="U33" s="37" t="s">
        <v>51</v>
      </c>
      <c r="V33" s="37" t="s">
        <v>51</v>
      </c>
      <c r="W33" s="37" t="s">
        <v>51</v>
      </c>
      <c r="X33" s="37" t="s">
        <v>51</v>
      </c>
      <c r="Y33" s="37" t="s">
        <v>51</v>
      </c>
      <c r="Z33" s="37" t="s">
        <v>51</v>
      </c>
      <c r="AA33" s="76" t="s">
        <v>51</v>
      </c>
      <c r="AB33" s="52">
        <v>116</v>
      </c>
      <c r="AC33" s="38">
        <v>116</v>
      </c>
      <c r="AD33" s="327">
        <f t="shared" si="0"/>
        <v>1</v>
      </c>
      <c r="AE33" s="39">
        <f t="shared" si="12"/>
        <v>1</v>
      </c>
      <c r="AF33" s="40">
        <f t="shared" si="13"/>
        <v>1</v>
      </c>
      <c r="AG33" s="41">
        <f t="shared" si="14"/>
        <v>1</v>
      </c>
      <c r="AH33" s="41">
        <f t="shared" si="15"/>
        <v>1</v>
      </c>
      <c r="AI33" s="41">
        <f t="shared" si="16"/>
        <v>1</v>
      </c>
      <c r="AJ33" s="41">
        <f t="shared" si="17"/>
        <v>1</v>
      </c>
      <c r="AK33" s="41">
        <f t="shared" si="18"/>
        <v>1</v>
      </c>
      <c r="AL33" s="41">
        <f t="shared" si="19"/>
        <v>1</v>
      </c>
      <c r="AM33" s="41">
        <f t="shared" si="20"/>
        <v>1</v>
      </c>
      <c r="AN33" s="42">
        <f t="shared" si="21"/>
        <v>1</v>
      </c>
      <c r="AP33" s="40">
        <f t="shared" si="22"/>
        <v>0</v>
      </c>
      <c r="AQ33" s="40">
        <f t="shared" si="23"/>
        <v>0</v>
      </c>
      <c r="AR33" s="41">
        <f t="shared" si="24"/>
        <v>0</v>
      </c>
      <c r="AS33" s="41">
        <f t="shared" si="25"/>
        <v>0</v>
      </c>
      <c r="AT33" s="41">
        <f t="shared" si="26"/>
        <v>0</v>
      </c>
      <c r="AU33" s="41">
        <f t="shared" si="27"/>
        <v>0</v>
      </c>
      <c r="AV33" s="41">
        <f t="shared" si="28"/>
        <v>0</v>
      </c>
      <c r="AW33" s="41">
        <f t="shared" si="29"/>
        <v>0</v>
      </c>
      <c r="AX33" s="41">
        <f t="shared" si="30"/>
        <v>0</v>
      </c>
      <c r="AY33" s="42">
        <f t="shared" si="31"/>
        <v>0</v>
      </c>
      <c r="BA33" s="40">
        <f t="shared" si="32"/>
        <v>0</v>
      </c>
      <c r="BB33" s="40">
        <f t="shared" si="32"/>
        <v>0</v>
      </c>
      <c r="BC33" s="41">
        <f t="shared" si="32"/>
        <v>0</v>
      </c>
      <c r="BD33" s="41">
        <f t="shared" si="32"/>
        <v>0</v>
      </c>
      <c r="BE33" s="41">
        <f t="shared" si="32"/>
        <v>0</v>
      </c>
      <c r="BF33" s="41">
        <f t="shared" si="32"/>
        <v>0</v>
      </c>
      <c r="BG33" s="41">
        <f t="shared" si="32"/>
        <v>0</v>
      </c>
      <c r="BH33" s="41">
        <f t="shared" si="32"/>
        <v>0</v>
      </c>
      <c r="BI33" s="41">
        <f t="shared" si="32"/>
        <v>0</v>
      </c>
      <c r="BJ33" s="42">
        <f t="shared" si="32"/>
        <v>0</v>
      </c>
      <c r="BV33" s="54">
        <f t="shared" si="33"/>
        <v>1</v>
      </c>
      <c r="BW33" s="54">
        <f t="shared" si="34"/>
        <v>1</v>
      </c>
      <c r="BX33" s="54">
        <f t="shared" si="35"/>
        <v>1</v>
      </c>
      <c r="BY33" s="54">
        <f t="shared" si="36"/>
        <v>1</v>
      </c>
      <c r="BZ33" s="54">
        <f t="shared" si="37"/>
        <v>1</v>
      </c>
      <c r="CA33" s="54">
        <f t="shared" si="38"/>
        <v>1</v>
      </c>
      <c r="CB33" s="54">
        <f t="shared" si="39"/>
        <v>1</v>
      </c>
      <c r="CC33" s="54">
        <f t="shared" si="40"/>
        <v>1</v>
      </c>
      <c r="CD33" s="54">
        <f t="shared" si="41"/>
        <v>1</v>
      </c>
      <c r="CE33" s="55">
        <f t="shared" si="42"/>
        <v>1</v>
      </c>
      <c r="CF33" s="56">
        <f t="shared" si="43"/>
        <v>0.9</v>
      </c>
      <c r="CG33" s="56">
        <f t="shared" si="44"/>
        <v>0.1</v>
      </c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</row>
    <row r="34" spans="2:109" s="6" customFormat="1">
      <c r="B34" s="28"/>
      <c r="C34" s="292"/>
      <c r="D34" s="52">
        <f t="shared" si="9"/>
        <v>29</v>
      </c>
      <c r="E34" s="85" t="s">
        <v>271</v>
      </c>
      <c r="F34" s="46" t="s">
        <v>231</v>
      </c>
      <c r="G34" s="46" t="s">
        <v>232</v>
      </c>
      <c r="H34" s="46" t="s">
        <v>233</v>
      </c>
      <c r="I34" s="48" t="s">
        <v>234</v>
      </c>
      <c r="J34" s="83" t="s">
        <v>235</v>
      </c>
      <c r="K34" s="315" t="s">
        <v>1</v>
      </c>
      <c r="L34" s="252" t="s">
        <v>1</v>
      </c>
      <c r="M34" s="252" t="s">
        <v>1</v>
      </c>
      <c r="N34" s="252" t="s">
        <v>180</v>
      </c>
      <c r="O34" s="252" t="s">
        <v>1</v>
      </c>
      <c r="P34" s="252" t="s">
        <v>1</v>
      </c>
      <c r="Q34" s="316"/>
      <c r="R34" s="148" t="s">
        <v>51</v>
      </c>
      <c r="S34" s="37" t="s">
        <v>51</v>
      </c>
      <c r="T34" s="37" t="s">
        <v>51</v>
      </c>
      <c r="U34" s="37" t="s">
        <v>51</v>
      </c>
      <c r="V34" s="37" t="s">
        <v>51</v>
      </c>
      <c r="W34" s="37" t="s">
        <v>51</v>
      </c>
      <c r="X34" s="37" t="s">
        <v>51</v>
      </c>
      <c r="Y34" s="37" t="s">
        <v>51</v>
      </c>
      <c r="Z34" s="37" t="s">
        <v>51</v>
      </c>
      <c r="AA34" s="76" t="s">
        <v>51</v>
      </c>
      <c r="AB34" s="52">
        <v>116</v>
      </c>
      <c r="AC34" s="38">
        <v>116</v>
      </c>
      <c r="AD34" s="327">
        <f t="shared" si="0"/>
        <v>1</v>
      </c>
      <c r="AE34" s="39">
        <f t="shared" si="12"/>
        <v>1</v>
      </c>
      <c r="AF34" s="40">
        <f t="shared" si="13"/>
        <v>1</v>
      </c>
      <c r="AG34" s="41">
        <f t="shared" si="14"/>
        <v>1</v>
      </c>
      <c r="AH34" s="41">
        <f t="shared" si="15"/>
        <v>1</v>
      </c>
      <c r="AI34" s="41">
        <f t="shared" si="16"/>
        <v>1</v>
      </c>
      <c r="AJ34" s="41">
        <f t="shared" si="17"/>
        <v>1</v>
      </c>
      <c r="AK34" s="41">
        <f t="shared" si="18"/>
        <v>1</v>
      </c>
      <c r="AL34" s="41">
        <f t="shared" si="19"/>
        <v>1</v>
      </c>
      <c r="AM34" s="41">
        <f t="shared" si="20"/>
        <v>1</v>
      </c>
      <c r="AN34" s="42">
        <f t="shared" si="21"/>
        <v>1</v>
      </c>
      <c r="AP34" s="40">
        <f t="shared" si="22"/>
        <v>0</v>
      </c>
      <c r="AQ34" s="40">
        <f t="shared" si="23"/>
        <v>0</v>
      </c>
      <c r="AR34" s="41">
        <f t="shared" si="24"/>
        <v>0</v>
      </c>
      <c r="AS34" s="41">
        <f t="shared" si="25"/>
        <v>0</v>
      </c>
      <c r="AT34" s="41">
        <f t="shared" si="26"/>
        <v>0</v>
      </c>
      <c r="AU34" s="41">
        <f t="shared" si="27"/>
        <v>0</v>
      </c>
      <c r="AV34" s="41">
        <f t="shared" si="28"/>
        <v>0</v>
      </c>
      <c r="AW34" s="41">
        <f t="shared" si="29"/>
        <v>0</v>
      </c>
      <c r="AX34" s="41">
        <f t="shared" si="30"/>
        <v>0</v>
      </c>
      <c r="AY34" s="42">
        <f t="shared" si="31"/>
        <v>0</v>
      </c>
      <c r="BA34" s="40">
        <f t="shared" si="32"/>
        <v>0</v>
      </c>
      <c r="BB34" s="40">
        <f t="shared" si="32"/>
        <v>0</v>
      </c>
      <c r="BC34" s="41">
        <f t="shared" si="32"/>
        <v>0</v>
      </c>
      <c r="BD34" s="41">
        <f t="shared" si="32"/>
        <v>0</v>
      </c>
      <c r="BE34" s="41">
        <f t="shared" si="32"/>
        <v>0</v>
      </c>
      <c r="BF34" s="41">
        <f t="shared" si="32"/>
        <v>0</v>
      </c>
      <c r="BG34" s="41">
        <f t="shared" si="32"/>
        <v>0</v>
      </c>
      <c r="BH34" s="41">
        <f t="shared" si="32"/>
        <v>0</v>
      </c>
      <c r="BI34" s="41">
        <f t="shared" si="32"/>
        <v>0</v>
      </c>
      <c r="BJ34" s="42">
        <f t="shared" si="32"/>
        <v>0</v>
      </c>
      <c r="BV34" s="54">
        <f t="shared" si="33"/>
        <v>1</v>
      </c>
      <c r="BW34" s="54">
        <f t="shared" si="34"/>
        <v>1</v>
      </c>
      <c r="BX34" s="54">
        <f t="shared" si="35"/>
        <v>1</v>
      </c>
      <c r="BY34" s="54">
        <f t="shared" si="36"/>
        <v>1</v>
      </c>
      <c r="BZ34" s="54">
        <f t="shared" si="37"/>
        <v>1</v>
      </c>
      <c r="CA34" s="54">
        <f t="shared" si="38"/>
        <v>1</v>
      </c>
      <c r="CB34" s="54">
        <f t="shared" si="39"/>
        <v>1</v>
      </c>
      <c r="CC34" s="54">
        <f t="shared" si="40"/>
        <v>1</v>
      </c>
      <c r="CD34" s="54">
        <f t="shared" si="41"/>
        <v>1</v>
      </c>
      <c r="CE34" s="55">
        <f t="shared" si="42"/>
        <v>1</v>
      </c>
      <c r="CF34" s="56">
        <f t="shared" si="43"/>
        <v>0.9</v>
      </c>
      <c r="CG34" s="56">
        <f t="shared" si="44"/>
        <v>0.1</v>
      </c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</row>
    <row r="35" spans="2:109" s="6" customFormat="1">
      <c r="B35" s="28"/>
      <c r="C35" s="292"/>
      <c r="D35" s="52">
        <f t="shared" si="9"/>
        <v>30</v>
      </c>
      <c r="E35" s="67" t="s">
        <v>286</v>
      </c>
      <c r="F35" s="67" t="s">
        <v>225</v>
      </c>
      <c r="G35" s="46" t="s">
        <v>287</v>
      </c>
      <c r="H35" s="67" t="s">
        <v>227</v>
      </c>
      <c r="I35" s="87" t="s">
        <v>228</v>
      </c>
      <c r="J35" s="83" t="s">
        <v>229</v>
      </c>
      <c r="K35" s="52" t="s">
        <v>1</v>
      </c>
      <c r="L35" s="144" t="s">
        <v>1</v>
      </c>
      <c r="M35" s="144" t="s">
        <v>1</v>
      </c>
      <c r="N35" s="144" t="s">
        <v>180</v>
      </c>
      <c r="O35" s="144" t="s">
        <v>1</v>
      </c>
      <c r="P35" s="144" t="s">
        <v>1</v>
      </c>
      <c r="Q35" s="94"/>
      <c r="R35" s="145" t="s">
        <v>51</v>
      </c>
      <c r="S35" s="37" t="s">
        <v>51</v>
      </c>
      <c r="T35" s="37" t="s">
        <v>51</v>
      </c>
      <c r="U35" s="37" t="s">
        <v>51</v>
      </c>
      <c r="V35" s="37" t="s">
        <v>51</v>
      </c>
      <c r="W35" s="37" t="s">
        <v>51</v>
      </c>
      <c r="X35" s="37" t="s">
        <v>51</v>
      </c>
      <c r="Y35" s="37" t="s">
        <v>51</v>
      </c>
      <c r="Z35" s="37" t="s">
        <v>51</v>
      </c>
      <c r="AA35" s="76" t="s">
        <v>51</v>
      </c>
      <c r="AB35" s="52">
        <v>110</v>
      </c>
      <c r="AC35" s="38">
        <v>110</v>
      </c>
      <c r="AD35" s="327">
        <f t="shared" si="0"/>
        <v>1</v>
      </c>
      <c r="AE35" s="39">
        <f t="shared" si="12"/>
        <v>1</v>
      </c>
      <c r="AF35" s="40">
        <f t="shared" si="13"/>
        <v>1</v>
      </c>
      <c r="AG35" s="41">
        <f t="shared" si="14"/>
        <v>1</v>
      </c>
      <c r="AH35" s="41">
        <f t="shared" si="15"/>
        <v>1</v>
      </c>
      <c r="AI35" s="41">
        <f t="shared" si="16"/>
        <v>1</v>
      </c>
      <c r="AJ35" s="41">
        <f t="shared" si="17"/>
        <v>1</v>
      </c>
      <c r="AK35" s="41">
        <f t="shared" si="18"/>
        <v>1</v>
      </c>
      <c r="AL35" s="41">
        <f t="shared" si="19"/>
        <v>1</v>
      </c>
      <c r="AM35" s="41">
        <f t="shared" si="20"/>
        <v>1</v>
      </c>
      <c r="AN35" s="42">
        <f t="shared" si="21"/>
        <v>1</v>
      </c>
      <c r="AP35" s="40">
        <f t="shared" si="22"/>
        <v>0</v>
      </c>
      <c r="AQ35" s="40">
        <f t="shared" si="23"/>
        <v>0</v>
      </c>
      <c r="AR35" s="41">
        <f t="shared" si="24"/>
        <v>0</v>
      </c>
      <c r="AS35" s="41">
        <f t="shared" si="25"/>
        <v>0</v>
      </c>
      <c r="AT35" s="41">
        <f t="shared" si="26"/>
        <v>0</v>
      </c>
      <c r="AU35" s="41">
        <f t="shared" si="27"/>
        <v>0</v>
      </c>
      <c r="AV35" s="41">
        <f t="shared" si="28"/>
        <v>0</v>
      </c>
      <c r="AW35" s="41">
        <f t="shared" si="29"/>
        <v>0</v>
      </c>
      <c r="AX35" s="41">
        <f t="shared" si="30"/>
        <v>0</v>
      </c>
      <c r="AY35" s="42">
        <f t="shared" si="31"/>
        <v>0</v>
      </c>
      <c r="BA35" s="40">
        <f t="shared" si="32"/>
        <v>0</v>
      </c>
      <c r="BB35" s="40">
        <f t="shared" si="32"/>
        <v>0</v>
      </c>
      <c r="BC35" s="41">
        <f t="shared" si="32"/>
        <v>0</v>
      </c>
      <c r="BD35" s="41">
        <f t="shared" si="32"/>
        <v>0</v>
      </c>
      <c r="BE35" s="41">
        <f t="shared" si="32"/>
        <v>0</v>
      </c>
      <c r="BF35" s="41">
        <f t="shared" si="32"/>
        <v>0</v>
      </c>
      <c r="BG35" s="41">
        <f t="shared" si="32"/>
        <v>0</v>
      </c>
      <c r="BH35" s="41">
        <f t="shared" si="32"/>
        <v>0</v>
      </c>
      <c r="BI35" s="41">
        <f t="shared" si="32"/>
        <v>0</v>
      </c>
      <c r="BJ35" s="42">
        <f t="shared" si="32"/>
        <v>0</v>
      </c>
      <c r="BV35" s="54">
        <f t="shared" si="33"/>
        <v>1</v>
      </c>
      <c r="BW35" s="54">
        <f t="shared" si="34"/>
        <v>1</v>
      </c>
      <c r="BX35" s="54">
        <f t="shared" si="35"/>
        <v>1</v>
      </c>
      <c r="BY35" s="54">
        <f t="shared" si="36"/>
        <v>1</v>
      </c>
      <c r="BZ35" s="54">
        <f t="shared" si="37"/>
        <v>1</v>
      </c>
      <c r="CA35" s="54">
        <f t="shared" si="38"/>
        <v>1</v>
      </c>
      <c r="CB35" s="54">
        <f t="shared" si="39"/>
        <v>1</v>
      </c>
      <c r="CC35" s="54">
        <f t="shared" si="40"/>
        <v>1</v>
      </c>
      <c r="CD35" s="54">
        <f t="shared" si="41"/>
        <v>1</v>
      </c>
      <c r="CE35" s="55">
        <f t="shared" si="42"/>
        <v>1</v>
      </c>
      <c r="CF35" s="56">
        <f t="shared" si="43"/>
        <v>0.9</v>
      </c>
      <c r="CG35" s="56">
        <f t="shared" si="44"/>
        <v>0.1</v>
      </c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</row>
    <row r="36" spans="2:109" s="6" customFormat="1">
      <c r="B36" s="28"/>
      <c r="C36" s="292"/>
      <c r="D36" s="52">
        <f t="shared" si="9"/>
        <v>31</v>
      </c>
      <c r="E36" s="46" t="s">
        <v>341</v>
      </c>
      <c r="F36" s="46" t="s">
        <v>342</v>
      </c>
      <c r="G36" s="46" t="s">
        <v>343</v>
      </c>
      <c r="H36" s="46" t="s">
        <v>344</v>
      </c>
      <c r="I36" s="288" t="s">
        <v>345</v>
      </c>
      <c r="J36" s="89"/>
      <c r="K36" s="315" t="s">
        <v>1</v>
      </c>
      <c r="L36" s="252" t="s">
        <v>1</v>
      </c>
      <c r="M36" s="252" t="s">
        <v>1</v>
      </c>
      <c r="N36" s="252" t="s">
        <v>180</v>
      </c>
      <c r="O36" s="252" t="s">
        <v>1</v>
      </c>
      <c r="P36" s="252" t="s">
        <v>1</v>
      </c>
      <c r="Q36" s="95"/>
      <c r="R36" s="148" t="s">
        <v>51</v>
      </c>
      <c r="S36" s="61" t="s">
        <v>51</v>
      </c>
      <c r="T36" s="61" t="s">
        <v>51</v>
      </c>
      <c r="U36" s="61" t="s">
        <v>51</v>
      </c>
      <c r="V36" s="61" t="s">
        <v>51</v>
      </c>
      <c r="W36" s="61" t="s">
        <v>51</v>
      </c>
      <c r="X36" s="61" t="s">
        <v>51</v>
      </c>
      <c r="Y36" s="61" t="s">
        <v>51</v>
      </c>
      <c r="Z36" s="61" t="s">
        <v>51</v>
      </c>
      <c r="AA36" s="90" t="s">
        <v>51</v>
      </c>
      <c r="AB36" s="52">
        <v>90</v>
      </c>
      <c r="AC36" s="38">
        <v>90</v>
      </c>
      <c r="AD36" s="327">
        <f t="shared" si="0"/>
        <v>1</v>
      </c>
      <c r="AE36" s="39">
        <f t="shared" si="12"/>
        <v>1</v>
      </c>
      <c r="AF36" s="40">
        <f t="shared" si="13"/>
        <v>1</v>
      </c>
      <c r="AG36" s="41">
        <f t="shared" si="14"/>
        <v>1</v>
      </c>
      <c r="AH36" s="41">
        <f t="shared" si="15"/>
        <v>1</v>
      </c>
      <c r="AI36" s="41">
        <f t="shared" si="16"/>
        <v>1</v>
      </c>
      <c r="AJ36" s="41">
        <f t="shared" si="17"/>
        <v>1</v>
      </c>
      <c r="AK36" s="41">
        <f t="shared" si="18"/>
        <v>1</v>
      </c>
      <c r="AL36" s="41">
        <f t="shared" si="19"/>
        <v>1</v>
      </c>
      <c r="AM36" s="41">
        <f t="shared" si="20"/>
        <v>1</v>
      </c>
      <c r="AN36" s="42">
        <f t="shared" si="21"/>
        <v>1</v>
      </c>
      <c r="AP36" s="40">
        <f t="shared" si="22"/>
        <v>0</v>
      </c>
      <c r="AQ36" s="40">
        <f t="shared" si="23"/>
        <v>0</v>
      </c>
      <c r="AR36" s="41">
        <f t="shared" si="24"/>
        <v>0</v>
      </c>
      <c r="AS36" s="41">
        <f t="shared" si="25"/>
        <v>0</v>
      </c>
      <c r="AT36" s="41">
        <f t="shared" si="26"/>
        <v>0</v>
      </c>
      <c r="AU36" s="41">
        <f t="shared" si="27"/>
        <v>0</v>
      </c>
      <c r="AV36" s="41">
        <f t="shared" si="28"/>
        <v>0</v>
      </c>
      <c r="AW36" s="41">
        <f t="shared" si="29"/>
        <v>0</v>
      </c>
      <c r="AX36" s="41">
        <f t="shared" si="30"/>
        <v>0</v>
      </c>
      <c r="AY36" s="42">
        <f t="shared" si="31"/>
        <v>0</v>
      </c>
      <c r="BA36" s="40">
        <f t="shared" si="32"/>
        <v>0</v>
      </c>
      <c r="BB36" s="40">
        <f t="shared" si="32"/>
        <v>0</v>
      </c>
      <c r="BC36" s="41">
        <f t="shared" si="32"/>
        <v>0</v>
      </c>
      <c r="BD36" s="41">
        <f t="shared" si="32"/>
        <v>0</v>
      </c>
      <c r="BE36" s="41">
        <f t="shared" si="32"/>
        <v>0</v>
      </c>
      <c r="BF36" s="41">
        <f t="shared" si="32"/>
        <v>0</v>
      </c>
      <c r="BG36" s="41">
        <f t="shared" si="32"/>
        <v>0</v>
      </c>
      <c r="BH36" s="41">
        <f t="shared" si="32"/>
        <v>0</v>
      </c>
      <c r="BI36" s="41">
        <f t="shared" si="32"/>
        <v>0</v>
      </c>
      <c r="BJ36" s="42">
        <f t="shared" si="32"/>
        <v>0</v>
      </c>
      <c r="BV36" s="54">
        <f t="shared" si="33"/>
        <v>1</v>
      </c>
      <c r="BW36" s="54">
        <f t="shared" si="34"/>
        <v>1</v>
      </c>
      <c r="BX36" s="54">
        <f t="shared" si="35"/>
        <v>1</v>
      </c>
      <c r="BY36" s="54">
        <f t="shared" si="36"/>
        <v>1</v>
      </c>
      <c r="BZ36" s="54">
        <f t="shared" si="37"/>
        <v>1</v>
      </c>
      <c r="CA36" s="54">
        <f t="shared" si="38"/>
        <v>1</v>
      </c>
      <c r="CB36" s="54">
        <f t="shared" si="39"/>
        <v>1</v>
      </c>
      <c r="CC36" s="54">
        <f t="shared" si="40"/>
        <v>1</v>
      </c>
      <c r="CD36" s="54">
        <f t="shared" si="41"/>
        <v>1</v>
      </c>
      <c r="CE36" s="55">
        <f t="shared" si="42"/>
        <v>1</v>
      </c>
      <c r="CF36" s="56">
        <f t="shared" si="43"/>
        <v>0.9</v>
      </c>
      <c r="CG36" s="56">
        <f t="shared" si="44"/>
        <v>0.1</v>
      </c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</row>
    <row r="37" spans="2:109" s="6" customFormat="1">
      <c r="B37" s="28"/>
      <c r="C37" s="292"/>
      <c r="D37" s="52">
        <f t="shared" si="9"/>
        <v>32</v>
      </c>
      <c r="E37" s="67" t="s">
        <v>452</v>
      </c>
      <c r="F37" s="67" t="s">
        <v>308</v>
      </c>
      <c r="G37" s="67" t="s">
        <v>453</v>
      </c>
      <c r="H37" s="67" t="s">
        <v>454</v>
      </c>
      <c r="I37" s="82" t="s">
        <v>455</v>
      </c>
      <c r="J37" s="83" t="s">
        <v>456</v>
      </c>
      <c r="K37" s="52" t="s">
        <v>1</v>
      </c>
      <c r="L37" s="144" t="s">
        <v>1</v>
      </c>
      <c r="M37" s="144" t="s">
        <v>1</v>
      </c>
      <c r="N37" s="144" t="s">
        <v>180</v>
      </c>
      <c r="O37" s="144" t="s">
        <v>1</v>
      </c>
      <c r="P37" s="144" t="s">
        <v>1</v>
      </c>
      <c r="Q37" s="94"/>
      <c r="R37" s="145" t="s">
        <v>51</v>
      </c>
      <c r="S37" s="37" t="s">
        <v>51</v>
      </c>
      <c r="T37" s="37" t="s">
        <v>51</v>
      </c>
      <c r="U37" s="37" t="s">
        <v>51</v>
      </c>
      <c r="V37" s="37" t="s">
        <v>51</v>
      </c>
      <c r="W37" s="37" t="s">
        <v>51</v>
      </c>
      <c r="X37" s="37" t="s">
        <v>51</v>
      </c>
      <c r="Y37" s="37" t="s">
        <v>51</v>
      </c>
      <c r="Z37" s="37" t="s">
        <v>51</v>
      </c>
      <c r="AA37" s="76" t="s">
        <v>51</v>
      </c>
      <c r="AB37" s="52">
        <v>85</v>
      </c>
      <c r="AC37" s="38">
        <v>85</v>
      </c>
      <c r="AD37" s="327">
        <f t="shared" si="0"/>
        <v>1</v>
      </c>
      <c r="AE37" s="39">
        <f t="shared" si="12"/>
        <v>1</v>
      </c>
      <c r="AF37" s="40">
        <f t="shared" si="13"/>
        <v>1</v>
      </c>
      <c r="AG37" s="41">
        <f t="shared" si="14"/>
        <v>1</v>
      </c>
      <c r="AH37" s="41">
        <f t="shared" si="15"/>
        <v>1</v>
      </c>
      <c r="AI37" s="41">
        <f t="shared" si="16"/>
        <v>1</v>
      </c>
      <c r="AJ37" s="41">
        <f t="shared" si="17"/>
        <v>1</v>
      </c>
      <c r="AK37" s="41">
        <f t="shared" si="18"/>
        <v>1</v>
      </c>
      <c r="AL37" s="41">
        <f t="shared" si="19"/>
        <v>1</v>
      </c>
      <c r="AM37" s="41">
        <f t="shared" si="20"/>
        <v>1</v>
      </c>
      <c r="AN37" s="42">
        <f t="shared" si="21"/>
        <v>1</v>
      </c>
      <c r="AP37" s="40">
        <f t="shared" si="22"/>
        <v>0</v>
      </c>
      <c r="AQ37" s="40">
        <f t="shared" si="23"/>
        <v>0</v>
      </c>
      <c r="AR37" s="41">
        <f t="shared" si="24"/>
        <v>0</v>
      </c>
      <c r="AS37" s="41">
        <f t="shared" si="25"/>
        <v>0</v>
      </c>
      <c r="AT37" s="41">
        <f t="shared" si="26"/>
        <v>0</v>
      </c>
      <c r="AU37" s="41">
        <f t="shared" si="27"/>
        <v>0</v>
      </c>
      <c r="AV37" s="41">
        <f t="shared" si="28"/>
        <v>0</v>
      </c>
      <c r="AW37" s="41">
        <f t="shared" si="29"/>
        <v>0</v>
      </c>
      <c r="AX37" s="41">
        <f t="shared" si="30"/>
        <v>0</v>
      </c>
      <c r="AY37" s="42">
        <f t="shared" si="31"/>
        <v>0</v>
      </c>
      <c r="BA37" s="40">
        <f t="shared" si="32"/>
        <v>0</v>
      </c>
      <c r="BB37" s="40">
        <f t="shared" si="32"/>
        <v>0</v>
      </c>
      <c r="BC37" s="41">
        <f t="shared" si="32"/>
        <v>0</v>
      </c>
      <c r="BD37" s="41">
        <f t="shared" si="32"/>
        <v>0</v>
      </c>
      <c r="BE37" s="41">
        <f t="shared" si="32"/>
        <v>0</v>
      </c>
      <c r="BF37" s="41">
        <f t="shared" si="32"/>
        <v>0</v>
      </c>
      <c r="BG37" s="41">
        <f t="shared" si="32"/>
        <v>0</v>
      </c>
      <c r="BH37" s="41">
        <f t="shared" si="32"/>
        <v>0</v>
      </c>
      <c r="BI37" s="41">
        <f t="shared" si="32"/>
        <v>0</v>
      </c>
      <c r="BJ37" s="42">
        <f t="shared" si="32"/>
        <v>0</v>
      </c>
      <c r="BV37" s="54">
        <f t="shared" si="33"/>
        <v>1</v>
      </c>
      <c r="BW37" s="54">
        <f t="shared" si="34"/>
        <v>1</v>
      </c>
      <c r="BX37" s="54">
        <f t="shared" si="35"/>
        <v>1</v>
      </c>
      <c r="BY37" s="54">
        <f t="shared" si="36"/>
        <v>1</v>
      </c>
      <c r="BZ37" s="54">
        <f t="shared" si="37"/>
        <v>1</v>
      </c>
      <c r="CA37" s="54">
        <f t="shared" si="38"/>
        <v>1</v>
      </c>
      <c r="CB37" s="54">
        <f t="shared" si="39"/>
        <v>1</v>
      </c>
      <c r="CC37" s="54">
        <f t="shared" si="40"/>
        <v>1</v>
      </c>
      <c r="CD37" s="54">
        <f t="shared" si="41"/>
        <v>1</v>
      </c>
      <c r="CE37" s="55">
        <f t="shared" si="42"/>
        <v>1</v>
      </c>
      <c r="CF37" s="56">
        <f t="shared" si="43"/>
        <v>0.9</v>
      </c>
      <c r="CG37" s="56">
        <f t="shared" si="44"/>
        <v>0.1</v>
      </c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</row>
    <row r="38" spans="2:109" s="6" customFormat="1">
      <c r="B38" s="28"/>
      <c r="C38" s="292"/>
      <c r="D38" s="52">
        <f t="shared" si="9"/>
        <v>33</v>
      </c>
      <c r="E38" s="85" t="s">
        <v>230</v>
      </c>
      <c r="F38" s="46" t="s">
        <v>231</v>
      </c>
      <c r="G38" s="46" t="s">
        <v>232</v>
      </c>
      <c r="H38" s="46" t="s">
        <v>233</v>
      </c>
      <c r="I38" s="91" t="s">
        <v>234</v>
      </c>
      <c r="J38" s="83" t="s">
        <v>235</v>
      </c>
      <c r="K38" s="315" t="s">
        <v>1</v>
      </c>
      <c r="L38" s="252" t="s">
        <v>1</v>
      </c>
      <c r="M38" s="252" t="s">
        <v>1</v>
      </c>
      <c r="N38" s="252" t="s">
        <v>180</v>
      </c>
      <c r="O38" s="252" t="s">
        <v>1</v>
      </c>
      <c r="P38" s="252" t="s">
        <v>1</v>
      </c>
      <c r="Q38" s="316"/>
      <c r="R38" s="148" t="s">
        <v>51</v>
      </c>
      <c r="S38" s="37" t="s">
        <v>51</v>
      </c>
      <c r="T38" s="37" t="s">
        <v>51</v>
      </c>
      <c r="U38" s="37" t="s">
        <v>51</v>
      </c>
      <c r="V38" s="37" t="s">
        <v>51</v>
      </c>
      <c r="W38" s="37" t="s">
        <v>51</v>
      </c>
      <c r="X38" s="37" t="s">
        <v>51</v>
      </c>
      <c r="Y38" s="37" t="s">
        <v>51</v>
      </c>
      <c r="Z38" s="37" t="s">
        <v>51</v>
      </c>
      <c r="AA38" s="76" t="s">
        <v>51</v>
      </c>
      <c r="AB38" s="52">
        <v>74</v>
      </c>
      <c r="AC38" s="38">
        <v>74</v>
      </c>
      <c r="AD38" s="327">
        <f t="shared" si="0"/>
        <v>1</v>
      </c>
      <c r="AE38" s="39">
        <f t="shared" si="12"/>
        <v>1</v>
      </c>
      <c r="AF38" s="40">
        <f t="shared" si="13"/>
        <v>1</v>
      </c>
      <c r="AG38" s="41">
        <f t="shared" si="14"/>
        <v>1</v>
      </c>
      <c r="AH38" s="41">
        <f t="shared" si="15"/>
        <v>1</v>
      </c>
      <c r="AI38" s="41">
        <f t="shared" si="16"/>
        <v>1</v>
      </c>
      <c r="AJ38" s="41">
        <f t="shared" si="17"/>
        <v>1</v>
      </c>
      <c r="AK38" s="41">
        <f t="shared" si="18"/>
        <v>1</v>
      </c>
      <c r="AL38" s="41">
        <f t="shared" si="19"/>
        <v>1</v>
      </c>
      <c r="AM38" s="41">
        <f t="shared" si="20"/>
        <v>1</v>
      </c>
      <c r="AN38" s="42">
        <f t="shared" si="21"/>
        <v>1</v>
      </c>
      <c r="AP38" s="40">
        <f t="shared" si="22"/>
        <v>0</v>
      </c>
      <c r="AQ38" s="40">
        <f t="shared" si="23"/>
        <v>0</v>
      </c>
      <c r="AR38" s="41">
        <f t="shared" si="24"/>
        <v>0</v>
      </c>
      <c r="AS38" s="41">
        <f t="shared" si="25"/>
        <v>0</v>
      </c>
      <c r="AT38" s="41">
        <f t="shared" si="26"/>
        <v>0</v>
      </c>
      <c r="AU38" s="41">
        <f t="shared" si="27"/>
        <v>0</v>
      </c>
      <c r="AV38" s="41">
        <f t="shared" si="28"/>
        <v>0</v>
      </c>
      <c r="AW38" s="41">
        <f t="shared" si="29"/>
        <v>0</v>
      </c>
      <c r="AX38" s="41">
        <f t="shared" si="30"/>
        <v>0</v>
      </c>
      <c r="AY38" s="42">
        <f t="shared" si="31"/>
        <v>0</v>
      </c>
      <c r="BA38" s="40">
        <f t="shared" si="32"/>
        <v>0</v>
      </c>
      <c r="BB38" s="40">
        <f t="shared" si="32"/>
        <v>0</v>
      </c>
      <c r="BC38" s="41">
        <f t="shared" si="32"/>
        <v>0</v>
      </c>
      <c r="BD38" s="41">
        <f t="shared" si="32"/>
        <v>0</v>
      </c>
      <c r="BE38" s="41">
        <f t="shared" si="32"/>
        <v>0</v>
      </c>
      <c r="BF38" s="41">
        <f t="shared" si="32"/>
        <v>0</v>
      </c>
      <c r="BG38" s="41">
        <f t="shared" si="32"/>
        <v>0</v>
      </c>
      <c r="BH38" s="41">
        <f t="shared" si="32"/>
        <v>0</v>
      </c>
      <c r="BI38" s="41">
        <f t="shared" si="32"/>
        <v>0</v>
      </c>
      <c r="BJ38" s="42">
        <f t="shared" si="32"/>
        <v>0</v>
      </c>
      <c r="BV38" s="54">
        <f t="shared" si="33"/>
        <v>1</v>
      </c>
      <c r="BW38" s="54">
        <f t="shared" si="34"/>
        <v>1</v>
      </c>
      <c r="BX38" s="54">
        <f t="shared" si="35"/>
        <v>1</v>
      </c>
      <c r="BY38" s="54">
        <f t="shared" si="36"/>
        <v>1</v>
      </c>
      <c r="BZ38" s="54">
        <f t="shared" si="37"/>
        <v>1</v>
      </c>
      <c r="CA38" s="54">
        <f t="shared" si="38"/>
        <v>1</v>
      </c>
      <c r="CB38" s="54">
        <f t="shared" si="39"/>
        <v>1</v>
      </c>
      <c r="CC38" s="54">
        <f t="shared" si="40"/>
        <v>1</v>
      </c>
      <c r="CD38" s="54">
        <f t="shared" si="41"/>
        <v>1</v>
      </c>
      <c r="CE38" s="55">
        <f t="shared" si="42"/>
        <v>1</v>
      </c>
      <c r="CF38" s="56">
        <f t="shared" si="43"/>
        <v>0.9</v>
      </c>
      <c r="CG38" s="56">
        <f t="shared" si="44"/>
        <v>0.1</v>
      </c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</row>
    <row r="39" spans="2:109" s="6" customFormat="1">
      <c r="B39" s="28"/>
      <c r="C39" s="292"/>
      <c r="D39" s="52">
        <f t="shared" si="9"/>
        <v>34</v>
      </c>
      <c r="E39" s="67" t="s">
        <v>457</v>
      </c>
      <c r="F39" s="67" t="s">
        <v>308</v>
      </c>
      <c r="G39" s="67" t="s">
        <v>458</v>
      </c>
      <c r="H39" s="67" t="s">
        <v>459</v>
      </c>
      <c r="I39" s="92" t="s">
        <v>460</v>
      </c>
      <c r="J39" s="83" t="s">
        <v>461</v>
      </c>
      <c r="K39" s="52" t="s">
        <v>1</v>
      </c>
      <c r="L39" s="144" t="s">
        <v>1</v>
      </c>
      <c r="M39" s="144" t="s">
        <v>1</v>
      </c>
      <c r="N39" s="144" t="s">
        <v>180</v>
      </c>
      <c r="O39" s="144" t="s">
        <v>1</v>
      </c>
      <c r="P39" s="144" t="s">
        <v>1</v>
      </c>
      <c r="Q39" s="94"/>
      <c r="R39" s="145" t="s">
        <v>51</v>
      </c>
      <c r="S39" s="37" t="s">
        <v>51</v>
      </c>
      <c r="T39" s="37" t="s">
        <v>51</v>
      </c>
      <c r="U39" s="37" t="s">
        <v>51</v>
      </c>
      <c r="V39" s="37" t="s">
        <v>51</v>
      </c>
      <c r="W39" s="37" t="s">
        <v>51</v>
      </c>
      <c r="X39" s="37" t="s">
        <v>51</v>
      </c>
      <c r="Y39" s="37" t="s">
        <v>51</v>
      </c>
      <c r="Z39" s="37" t="s">
        <v>51</v>
      </c>
      <c r="AA39" s="76" t="s">
        <v>51</v>
      </c>
      <c r="AB39" s="52">
        <v>70</v>
      </c>
      <c r="AC39" s="38">
        <v>70</v>
      </c>
      <c r="AD39" s="327">
        <f t="shared" si="0"/>
        <v>1</v>
      </c>
      <c r="AE39" s="39">
        <f t="shared" si="12"/>
        <v>1</v>
      </c>
      <c r="AF39" s="40">
        <f t="shared" si="13"/>
        <v>1</v>
      </c>
      <c r="AG39" s="41">
        <f t="shared" si="14"/>
        <v>1</v>
      </c>
      <c r="AH39" s="41">
        <f t="shared" si="15"/>
        <v>1</v>
      </c>
      <c r="AI39" s="41">
        <f t="shared" si="16"/>
        <v>1</v>
      </c>
      <c r="AJ39" s="41">
        <f t="shared" si="17"/>
        <v>1</v>
      </c>
      <c r="AK39" s="41">
        <f t="shared" si="18"/>
        <v>1</v>
      </c>
      <c r="AL39" s="41">
        <f t="shared" si="19"/>
        <v>1</v>
      </c>
      <c r="AM39" s="41">
        <f t="shared" si="20"/>
        <v>1</v>
      </c>
      <c r="AN39" s="42">
        <f t="shared" si="21"/>
        <v>1</v>
      </c>
      <c r="AP39" s="40">
        <f t="shared" si="22"/>
        <v>0</v>
      </c>
      <c r="AQ39" s="40">
        <f t="shared" si="23"/>
        <v>0</v>
      </c>
      <c r="AR39" s="41">
        <f t="shared" si="24"/>
        <v>0</v>
      </c>
      <c r="AS39" s="41">
        <f t="shared" si="25"/>
        <v>0</v>
      </c>
      <c r="AT39" s="41">
        <f t="shared" si="26"/>
        <v>0</v>
      </c>
      <c r="AU39" s="41">
        <f t="shared" si="27"/>
        <v>0</v>
      </c>
      <c r="AV39" s="41">
        <f t="shared" si="28"/>
        <v>0</v>
      </c>
      <c r="AW39" s="41">
        <f t="shared" si="29"/>
        <v>0</v>
      </c>
      <c r="AX39" s="41">
        <f t="shared" si="30"/>
        <v>0</v>
      </c>
      <c r="AY39" s="42">
        <f t="shared" si="31"/>
        <v>0</v>
      </c>
      <c r="BA39" s="40">
        <f t="shared" si="32"/>
        <v>0</v>
      </c>
      <c r="BB39" s="40">
        <f t="shared" si="32"/>
        <v>0</v>
      </c>
      <c r="BC39" s="41">
        <f t="shared" si="32"/>
        <v>0</v>
      </c>
      <c r="BD39" s="41">
        <f t="shared" si="32"/>
        <v>0</v>
      </c>
      <c r="BE39" s="41">
        <f t="shared" si="32"/>
        <v>0</v>
      </c>
      <c r="BF39" s="41">
        <f t="shared" si="32"/>
        <v>0</v>
      </c>
      <c r="BG39" s="41">
        <f t="shared" si="32"/>
        <v>0</v>
      </c>
      <c r="BH39" s="41">
        <f t="shared" si="32"/>
        <v>0</v>
      </c>
      <c r="BI39" s="41">
        <f t="shared" si="32"/>
        <v>0</v>
      </c>
      <c r="BJ39" s="42">
        <f t="shared" si="32"/>
        <v>0</v>
      </c>
      <c r="BV39" s="54">
        <f t="shared" si="33"/>
        <v>1</v>
      </c>
      <c r="BW39" s="54">
        <f t="shared" si="34"/>
        <v>1</v>
      </c>
      <c r="BX39" s="54">
        <f t="shared" si="35"/>
        <v>1</v>
      </c>
      <c r="BY39" s="54">
        <f t="shared" si="36"/>
        <v>1</v>
      </c>
      <c r="BZ39" s="54">
        <f t="shared" si="37"/>
        <v>1</v>
      </c>
      <c r="CA39" s="54">
        <f t="shared" si="38"/>
        <v>1</v>
      </c>
      <c r="CB39" s="54">
        <f t="shared" si="39"/>
        <v>1</v>
      </c>
      <c r="CC39" s="54">
        <f t="shared" si="40"/>
        <v>1</v>
      </c>
      <c r="CD39" s="54">
        <f t="shared" si="41"/>
        <v>1</v>
      </c>
      <c r="CE39" s="55">
        <f t="shared" si="42"/>
        <v>1</v>
      </c>
      <c r="CF39" s="56">
        <f t="shared" si="43"/>
        <v>0.9</v>
      </c>
      <c r="CG39" s="56">
        <f t="shared" si="44"/>
        <v>0.1</v>
      </c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</row>
    <row r="40" spans="2:109" s="6" customFormat="1">
      <c r="B40" s="28"/>
      <c r="C40" s="292"/>
      <c r="D40" s="52">
        <f t="shared" si="9"/>
        <v>35</v>
      </c>
      <c r="E40" s="57" t="s">
        <v>224</v>
      </c>
      <c r="F40" s="67" t="s">
        <v>225</v>
      </c>
      <c r="G40" s="67" t="s">
        <v>226</v>
      </c>
      <c r="H40" s="67" t="s">
        <v>227</v>
      </c>
      <c r="I40" s="87" t="s">
        <v>228</v>
      </c>
      <c r="J40" s="83" t="s">
        <v>229</v>
      </c>
      <c r="K40" s="52" t="s">
        <v>1</v>
      </c>
      <c r="L40" s="144" t="s">
        <v>1</v>
      </c>
      <c r="M40" s="144" t="s">
        <v>1</v>
      </c>
      <c r="N40" s="144" t="s">
        <v>180</v>
      </c>
      <c r="O40" s="144" t="s">
        <v>1</v>
      </c>
      <c r="P40" s="144" t="s">
        <v>1</v>
      </c>
      <c r="Q40" s="94"/>
      <c r="R40" s="145" t="s">
        <v>51</v>
      </c>
      <c r="S40" s="37" t="s">
        <v>51</v>
      </c>
      <c r="T40" s="37" t="s">
        <v>51</v>
      </c>
      <c r="U40" s="37" t="s">
        <v>51</v>
      </c>
      <c r="V40" s="37" t="s">
        <v>51</v>
      </c>
      <c r="W40" s="37" t="s">
        <v>51</v>
      </c>
      <c r="X40" s="37" t="s">
        <v>51</v>
      </c>
      <c r="Y40" s="37" t="s">
        <v>51</v>
      </c>
      <c r="Z40" s="37" t="s">
        <v>51</v>
      </c>
      <c r="AA40" s="76" t="s">
        <v>51</v>
      </c>
      <c r="AB40" s="52">
        <v>65</v>
      </c>
      <c r="AC40" s="38">
        <v>65</v>
      </c>
      <c r="AD40" s="327">
        <f t="shared" si="0"/>
        <v>1</v>
      </c>
      <c r="AE40" s="39">
        <f t="shared" si="12"/>
        <v>1</v>
      </c>
      <c r="AF40" s="40">
        <f t="shared" si="13"/>
        <v>1</v>
      </c>
      <c r="AG40" s="41">
        <f t="shared" si="14"/>
        <v>1</v>
      </c>
      <c r="AH40" s="41">
        <f t="shared" si="15"/>
        <v>1</v>
      </c>
      <c r="AI40" s="41">
        <f t="shared" si="16"/>
        <v>1</v>
      </c>
      <c r="AJ40" s="41">
        <f t="shared" si="17"/>
        <v>1</v>
      </c>
      <c r="AK40" s="41">
        <f t="shared" si="18"/>
        <v>1</v>
      </c>
      <c r="AL40" s="41">
        <f t="shared" si="19"/>
        <v>1</v>
      </c>
      <c r="AM40" s="41">
        <f t="shared" si="20"/>
        <v>1</v>
      </c>
      <c r="AN40" s="42">
        <f t="shared" si="21"/>
        <v>1</v>
      </c>
      <c r="AP40" s="40">
        <f t="shared" si="22"/>
        <v>0</v>
      </c>
      <c r="AQ40" s="40">
        <f t="shared" si="23"/>
        <v>0</v>
      </c>
      <c r="AR40" s="41">
        <f t="shared" si="24"/>
        <v>0</v>
      </c>
      <c r="AS40" s="41">
        <f t="shared" si="25"/>
        <v>0</v>
      </c>
      <c r="AT40" s="41">
        <f t="shared" si="26"/>
        <v>0</v>
      </c>
      <c r="AU40" s="41">
        <f t="shared" si="27"/>
        <v>0</v>
      </c>
      <c r="AV40" s="41">
        <f t="shared" si="28"/>
        <v>0</v>
      </c>
      <c r="AW40" s="41">
        <f t="shared" si="29"/>
        <v>0</v>
      </c>
      <c r="AX40" s="41">
        <f t="shared" si="30"/>
        <v>0</v>
      </c>
      <c r="AY40" s="42">
        <f t="shared" si="31"/>
        <v>0</v>
      </c>
      <c r="BA40" s="40">
        <f t="shared" si="32"/>
        <v>0</v>
      </c>
      <c r="BB40" s="40">
        <f t="shared" si="32"/>
        <v>0</v>
      </c>
      <c r="BC40" s="41">
        <f t="shared" si="32"/>
        <v>0</v>
      </c>
      <c r="BD40" s="41">
        <f t="shared" si="32"/>
        <v>0</v>
      </c>
      <c r="BE40" s="41">
        <f t="shared" si="32"/>
        <v>0</v>
      </c>
      <c r="BF40" s="41">
        <f t="shared" ref="BA40:BJ65" si="45">IF(W40="I",1,0)</f>
        <v>0</v>
      </c>
      <c r="BG40" s="41">
        <f t="shared" si="45"/>
        <v>0</v>
      </c>
      <c r="BH40" s="41">
        <f t="shared" si="45"/>
        <v>0</v>
      </c>
      <c r="BI40" s="41">
        <f t="shared" si="45"/>
        <v>0</v>
      </c>
      <c r="BJ40" s="42">
        <f t="shared" si="45"/>
        <v>0</v>
      </c>
      <c r="BV40" s="54">
        <f t="shared" si="33"/>
        <v>1</v>
      </c>
      <c r="BW40" s="54">
        <f t="shared" si="34"/>
        <v>1</v>
      </c>
      <c r="BX40" s="54">
        <f t="shared" si="35"/>
        <v>1</v>
      </c>
      <c r="BY40" s="54">
        <f t="shared" si="36"/>
        <v>1</v>
      </c>
      <c r="BZ40" s="54">
        <f t="shared" si="37"/>
        <v>1</v>
      </c>
      <c r="CA40" s="54">
        <f t="shared" si="38"/>
        <v>1</v>
      </c>
      <c r="CB40" s="54">
        <f t="shared" si="39"/>
        <v>1</v>
      </c>
      <c r="CC40" s="54">
        <f t="shared" si="40"/>
        <v>1</v>
      </c>
      <c r="CD40" s="54">
        <f t="shared" si="41"/>
        <v>1</v>
      </c>
      <c r="CE40" s="55">
        <f t="shared" si="42"/>
        <v>1</v>
      </c>
      <c r="CF40" s="56">
        <f t="shared" si="43"/>
        <v>0.9</v>
      </c>
      <c r="CG40" s="56">
        <f t="shared" si="44"/>
        <v>0.1</v>
      </c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</row>
    <row r="41" spans="2:109" s="6" customFormat="1">
      <c r="B41" s="28"/>
      <c r="C41" s="292"/>
      <c r="D41" s="52">
        <f t="shared" si="9"/>
        <v>36</v>
      </c>
      <c r="E41" s="67" t="s">
        <v>462</v>
      </c>
      <c r="F41" s="67" t="s">
        <v>393</v>
      </c>
      <c r="G41" s="67" t="s">
        <v>463</v>
      </c>
      <c r="H41" s="67" t="s">
        <v>395</v>
      </c>
      <c r="I41" s="82" t="s">
        <v>464</v>
      </c>
      <c r="J41" s="83" t="s">
        <v>397</v>
      </c>
      <c r="K41" s="52" t="s">
        <v>1</v>
      </c>
      <c r="L41" s="144" t="s">
        <v>1</v>
      </c>
      <c r="M41" s="144" t="s">
        <v>1</v>
      </c>
      <c r="N41" s="144" t="s">
        <v>180</v>
      </c>
      <c r="O41" s="144" t="s">
        <v>1</v>
      </c>
      <c r="P41" s="144" t="s">
        <v>1</v>
      </c>
      <c r="Q41" s="94"/>
      <c r="R41" s="145" t="s">
        <v>51</v>
      </c>
      <c r="S41" s="37" t="s">
        <v>51</v>
      </c>
      <c r="T41" s="37" t="s">
        <v>51</v>
      </c>
      <c r="U41" s="37" t="s">
        <v>51</v>
      </c>
      <c r="V41" s="37" t="s">
        <v>51</v>
      </c>
      <c r="W41" s="37" t="s">
        <v>51</v>
      </c>
      <c r="X41" s="37" t="s">
        <v>51</v>
      </c>
      <c r="Y41" s="37" t="s">
        <v>51</v>
      </c>
      <c r="Z41" s="37" t="s">
        <v>51</v>
      </c>
      <c r="AA41" s="76" t="s">
        <v>51</v>
      </c>
      <c r="AB41" s="52">
        <v>64</v>
      </c>
      <c r="AC41" s="38">
        <v>64</v>
      </c>
      <c r="AD41" s="327">
        <f t="shared" si="0"/>
        <v>1</v>
      </c>
      <c r="AE41" s="39">
        <f t="shared" si="12"/>
        <v>1</v>
      </c>
      <c r="AF41" s="40">
        <f t="shared" si="13"/>
        <v>1</v>
      </c>
      <c r="AG41" s="41">
        <f t="shared" si="14"/>
        <v>1</v>
      </c>
      <c r="AH41" s="41">
        <f t="shared" si="15"/>
        <v>1</v>
      </c>
      <c r="AI41" s="41">
        <f t="shared" si="16"/>
        <v>1</v>
      </c>
      <c r="AJ41" s="41">
        <f t="shared" si="17"/>
        <v>1</v>
      </c>
      <c r="AK41" s="41">
        <f t="shared" si="18"/>
        <v>1</v>
      </c>
      <c r="AL41" s="41">
        <f t="shared" si="19"/>
        <v>1</v>
      </c>
      <c r="AM41" s="41">
        <f t="shared" si="20"/>
        <v>1</v>
      </c>
      <c r="AN41" s="42">
        <f t="shared" si="21"/>
        <v>1</v>
      </c>
      <c r="AP41" s="40">
        <f t="shared" si="22"/>
        <v>0</v>
      </c>
      <c r="AQ41" s="40">
        <f t="shared" si="23"/>
        <v>0</v>
      </c>
      <c r="AR41" s="41">
        <f t="shared" si="24"/>
        <v>0</v>
      </c>
      <c r="AS41" s="41">
        <f t="shared" si="25"/>
        <v>0</v>
      </c>
      <c r="AT41" s="41">
        <f t="shared" si="26"/>
        <v>0</v>
      </c>
      <c r="AU41" s="41">
        <f t="shared" si="27"/>
        <v>0</v>
      </c>
      <c r="AV41" s="41">
        <f t="shared" si="28"/>
        <v>0</v>
      </c>
      <c r="AW41" s="41">
        <f t="shared" si="29"/>
        <v>0</v>
      </c>
      <c r="AX41" s="41">
        <f t="shared" si="30"/>
        <v>0</v>
      </c>
      <c r="AY41" s="42">
        <f t="shared" si="31"/>
        <v>0</v>
      </c>
      <c r="BA41" s="40">
        <f t="shared" si="45"/>
        <v>0</v>
      </c>
      <c r="BB41" s="40">
        <f t="shared" si="45"/>
        <v>0</v>
      </c>
      <c r="BC41" s="41">
        <f t="shared" si="45"/>
        <v>0</v>
      </c>
      <c r="BD41" s="41">
        <f t="shared" si="45"/>
        <v>0</v>
      </c>
      <c r="BE41" s="41">
        <f t="shared" si="45"/>
        <v>0</v>
      </c>
      <c r="BF41" s="41">
        <f t="shared" si="45"/>
        <v>0</v>
      </c>
      <c r="BG41" s="41">
        <f t="shared" si="45"/>
        <v>0</v>
      </c>
      <c r="BH41" s="41">
        <f t="shared" si="45"/>
        <v>0</v>
      </c>
      <c r="BI41" s="41">
        <f t="shared" si="45"/>
        <v>0</v>
      </c>
      <c r="BJ41" s="42">
        <f t="shared" si="45"/>
        <v>0</v>
      </c>
      <c r="BV41" s="54">
        <f t="shared" si="33"/>
        <v>1</v>
      </c>
      <c r="BW41" s="54">
        <f t="shared" si="34"/>
        <v>1</v>
      </c>
      <c r="BX41" s="54">
        <f t="shared" si="35"/>
        <v>1</v>
      </c>
      <c r="BY41" s="54">
        <f t="shared" si="36"/>
        <v>1</v>
      </c>
      <c r="BZ41" s="54">
        <f t="shared" si="37"/>
        <v>1</v>
      </c>
      <c r="CA41" s="54">
        <f t="shared" si="38"/>
        <v>1</v>
      </c>
      <c r="CB41" s="54">
        <f t="shared" si="39"/>
        <v>1</v>
      </c>
      <c r="CC41" s="54">
        <f t="shared" si="40"/>
        <v>1</v>
      </c>
      <c r="CD41" s="54">
        <f t="shared" si="41"/>
        <v>1</v>
      </c>
      <c r="CE41" s="55">
        <f t="shared" si="42"/>
        <v>1</v>
      </c>
      <c r="CF41" s="56">
        <f t="shared" si="43"/>
        <v>0.9</v>
      </c>
      <c r="CG41" s="56">
        <f t="shared" si="44"/>
        <v>0.1</v>
      </c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</row>
    <row r="42" spans="2:109" s="6" customFormat="1">
      <c r="B42" s="28"/>
      <c r="C42" s="292"/>
      <c r="D42" s="52">
        <f t="shared" si="9"/>
        <v>37</v>
      </c>
      <c r="E42" s="67" t="s">
        <v>189</v>
      </c>
      <c r="F42" s="67" t="s">
        <v>86</v>
      </c>
      <c r="G42" s="67" t="s">
        <v>326</v>
      </c>
      <c r="H42" s="67" t="s">
        <v>327</v>
      </c>
      <c r="I42" s="82" t="s">
        <v>328</v>
      </c>
      <c r="J42" s="83" t="s">
        <v>329</v>
      </c>
      <c r="K42" s="52" t="s">
        <v>1</v>
      </c>
      <c r="L42" s="144" t="s">
        <v>1</v>
      </c>
      <c r="M42" s="144" t="s">
        <v>1</v>
      </c>
      <c r="N42" s="144" t="s">
        <v>180</v>
      </c>
      <c r="O42" s="144" t="s">
        <v>1</v>
      </c>
      <c r="P42" s="144" t="s">
        <v>1</v>
      </c>
      <c r="Q42" s="94"/>
      <c r="R42" s="145" t="s">
        <v>51</v>
      </c>
      <c r="S42" s="37" t="s">
        <v>51</v>
      </c>
      <c r="T42" s="37" t="s">
        <v>51</v>
      </c>
      <c r="U42" s="37" t="s">
        <v>51</v>
      </c>
      <c r="V42" s="37" t="s">
        <v>51</v>
      </c>
      <c r="W42" s="37" t="s">
        <v>51</v>
      </c>
      <c r="X42" s="37" t="s">
        <v>51</v>
      </c>
      <c r="Y42" s="37" t="s">
        <v>51</v>
      </c>
      <c r="Z42" s="37" t="s">
        <v>51</v>
      </c>
      <c r="AA42" s="76" t="s">
        <v>51</v>
      </c>
      <c r="AB42" s="52">
        <v>60</v>
      </c>
      <c r="AC42" s="38">
        <v>60</v>
      </c>
      <c r="AD42" s="327">
        <f t="shared" si="0"/>
        <v>1</v>
      </c>
      <c r="AE42" s="39">
        <f t="shared" si="12"/>
        <v>1</v>
      </c>
      <c r="AF42" s="40">
        <f t="shared" si="13"/>
        <v>1</v>
      </c>
      <c r="AG42" s="41">
        <f t="shared" si="14"/>
        <v>1</v>
      </c>
      <c r="AH42" s="41">
        <f t="shared" si="15"/>
        <v>1</v>
      </c>
      <c r="AI42" s="41">
        <f t="shared" si="16"/>
        <v>1</v>
      </c>
      <c r="AJ42" s="41">
        <f t="shared" si="17"/>
        <v>1</v>
      </c>
      <c r="AK42" s="41">
        <f t="shared" si="18"/>
        <v>1</v>
      </c>
      <c r="AL42" s="41">
        <f t="shared" si="19"/>
        <v>1</v>
      </c>
      <c r="AM42" s="41">
        <f t="shared" si="20"/>
        <v>1</v>
      </c>
      <c r="AN42" s="42">
        <f t="shared" si="21"/>
        <v>1</v>
      </c>
      <c r="AP42" s="40">
        <f t="shared" si="22"/>
        <v>0</v>
      </c>
      <c r="AQ42" s="40">
        <f t="shared" si="23"/>
        <v>0</v>
      </c>
      <c r="AR42" s="41">
        <f t="shared" si="24"/>
        <v>0</v>
      </c>
      <c r="AS42" s="41">
        <f t="shared" si="25"/>
        <v>0</v>
      </c>
      <c r="AT42" s="41">
        <f t="shared" si="26"/>
        <v>0</v>
      </c>
      <c r="AU42" s="41">
        <f t="shared" si="27"/>
        <v>0</v>
      </c>
      <c r="AV42" s="41">
        <f t="shared" si="28"/>
        <v>0</v>
      </c>
      <c r="AW42" s="41">
        <f t="shared" si="29"/>
        <v>0</v>
      </c>
      <c r="AX42" s="41">
        <f t="shared" si="30"/>
        <v>0</v>
      </c>
      <c r="AY42" s="42">
        <f t="shared" si="31"/>
        <v>0</v>
      </c>
      <c r="BA42" s="40">
        <f t="shared" si="45"/>
        <v>0</v>
      </c>
      <c r="BB42" s="40">
        <f t="shared" si="45"/>
        <v>0</v>
      </c>
      <c r="BC42" s="41">
        <f t="shared" si="45"/>
        <v>0</v>
      </c>
      <c r="BD42" s="41">
        <f t="shared" si="45"/>
        <v>0</v>
      </c>
      <c r="BE42" s="41">
        <f t="shared" si="45"/>
        <v>0</v>
      </c>
      <c r="BF42" s="41">
        <f t="shared" si="45"/>
        <v>0</v>
      </c>
      <c r="BG42" s="41">
        <f t="shared" si="45"/>
        <v>0</v>
      </c>
      <c r="BH42" s="41">
        <f t="shared" si="45"/>
        <v>0</v>
      </c>
      <c r="BI42" s="41">
        <f t="shared" si="45"/>
        <v>0</v>
      </c>
      <c r="BJ42" s="42">
        <f t="shared" si="45"/>
        <v>0</v>
      </c>
      <c r="BV42" s="54">
        <f t="shared" si="33"/>
        <v>1</v>
      </c>
      <c r="BW42" s="54">
        <f t="shared" si="34"/>
        <v>1</v>
      </c>
      <c r="BX42" s="54">
        <f t="shared" si="35"/>
        <v>1</v>
      </c>
      <c r="BY42" s="54">
        <f t="shared" si="36"/>
        <v>1</v>
      </c>
      <c r="BZ42" s="54">
        <f t="shared" si="37"/>
        <v>1</v>
      </c>
      <c r="CA42" s="54">
        <f t="shared" si="38"/>
        <v>1</v>
      </c>
      <c r="CB42" s="54">
        <f t="shared" si="39"/>
        <v>1</v>
      </c>
      <c r="CC42" s="54">
        <f t="shared" si="40"/>
        <v>1</v>
      </c>
      <c r="CD42" s="54">
        <f t="shared" si="41"/>
        <v>1</v>
      </c>
      <c r="CE42" s="55">
        <f t="shared" si="42"/>
        <v>1</v>
      </c>
      <c r="CF42" s="56">
        <f t="shared" si="43"/>
        <v>0.9</v>
      </c>
      <c r="CG42" s="56">
        <f t="shared" si="44"/>
        <v>0.1</v>
      </c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</row>
    <row r="43" spans="2:109" s="6" customFormat="1">
      <c r="B43" s="28"/>
      <c r="C43" s="292"/>
      <c r="D43" s="52">
        <f t="shared" si="9"/>
        <v>38</v>
      </c>
      <c r="E43" s="67" t="s">
        <v>366</v>
      </c>
      <c r="F43" s="67" t="s">
        <v>367</v>
      </c>
      <c r="G43" s="67" t="s">
        <v>368</v>
      </c>
      <c r="H43" s="67" t="s">
        <v>369</v>
      </c>
      <c r="I43" s="82" t="s">
        <v>370</v>
      </c>
      <c r="J43" s="83" t="s">
        <v>371</v>
      </c>
      <c r="K43" s="52" t="s">
        <v>1</v>
      </c>
      <c r="L43" s="144" t="s">
        <v>1</v>
      </c>
      <c r="M43" s="144" t="s">
        <v>1</v>
      </c>
      <c r="N43" s="144" t="s">
        <v>180</v>
      </c>
      <c r="O43" s="144" t="s">
        <v>1</v>
      </c>
      <c r="P43" s="144" t="s">
        <v>1</v>
      </c>
      <c r="Q43" s="94"/>
      <c r="R43" s="145" t="s">
        <v>51</v>
      </c>
      <c r="S43" s="37" t="s">
        <v>51</v>
      </c>
      <c r="T43" s="37" t="s">
        <v>51</v>
      </c>
      <c r="U43" s="37" t="s">
        <v>51</v>
      </c>
      <c r="V43" s="37" t="s">
        <v>51</v>
      </c>
      <c r="W43" s="37" t="s">
        <v>51</v>
      </c>
      <c r="X43" s="37" t="s">
        <v>51</v>
      </c>
      <c r="Y43" s="37" t="s">
        <v>51</v>
      </c>
      <c r="Z43" s="37" t="s">
        <v>51</v>
      </c>
      <c r="AA43" s="90" t="s">
        <v>51</v>
      </c>
      <c r="AB43" s="52">
        <v>54</v>
      </c>
      <c r="AC43" s="38">
        <v>54</v>
      </c>
      <c r="AD43" s="327">
        <f t="shared" si="0"/>
        <v>1</v>
      </c>
      <c r="AE43" s="39">
        <f t="shared" si="12"/>
        <v>1</v>
      </c>
      <c r="AF43" s="40">
        <f t="shared" si="13"/>
        <v>1</v>
      </c>
      <c r="AG43" s="41">
        <f t="shared" si="14"/>
        <v>1</v>
      </c>
      <c r="AH43" s="41">
        <f t="shared" si="15"/>
        <v>1</v>
      </c>
      <c r="AI43" s="41">
        <f t="shared" si="16"/>
        <v>1</v>
      </c>
      <c r="AJ43" s="41">
        <f t="shared" si="17"/>
        <v>1</v>
      </c>
      <c r="AK43" s="41">
        <f t="shared" si="18"/>
        <v>1</v>
      </c>
      <c r="AL43" s="41">
        <f t="shared" si="19"/>
        <v>1</v>
      </c>
      <c r="AM43" s="41">
        <f t="shared" si="20"/>
        <v>1</v>
      </c>
      <c r="AN43" s="42">
        <f t="shared" si="21"/>
        <v>1</v>
      </c>
      <c r="AP43" s="40">
        <f t="shared" si="22"/>
        <v>0</v>
      </c>
      <c r="AQ43" s="40">
        <f t="shared" si="23"/>
        <v>0</v>
      </c>
      <c r="AR43" s="41">
        <f t="shared" si="24"/>
        <v>0</v>
      </c>
      <c r="AS43" s="41">
        <f t="shared" si="25"/>
        <v>0</v>
      </c>
      <c r="AT43" s="41">
        <f t="shared" si="26"/>
        <v>0</v>
      </c>
      <c r="AU43" s="41">
        <f t="shared" si="27"/>
        <v>0</v>
      </c>
      <c r="AV43" s="41">
        <f t="shared" si="28"/>
        <v>0</v>
      </c>
      <c r="AW43" s="41">
        <f t="shared" si="29"/>
        <v>0</v>
      </c>
      <c r="AX43" s="41">
        <f t="shared" si="30"/>
        <v>0</v>
      </c>
      <c r="AY43" s="42">
        <f t="shared" si="31"/>
        <v>0</v>
      </c>
      <c r="BA43" s="40">
        <f t="shared" si="45"/>
        <v>0</v>
      </c>
      <c r="BB43" s="40">
        <f t="shared" si="45"/>
        <v>0</v>
      </c>
      <c r="BC43" s="41">
        <f t="shared" si="45"/>
        <v>0</v>
      </c>
      <c r="BD43" s="41">
        <f t="shared" si="45"/>
        <v>0</v>
      </c>
      <c r="BE43" s="41">
        <f t="shared" si="45"/>
        <v>0</v>
      </c>
      <c r="BF43" s="41">
        <f t="shared" si="45"/>
        <v>0</v>
      </c>
      <c r="BG43" s="41">
        <f t="shared" si="45"/>
        <v>0</v>
      </c>
      <c r="BH43" s="41">
        <f t="shared" si="45"/>
        <v>0</v>
      </c>
      <c r="BI43" s="41">
        <f t="shared" si="45"/>
        <v>0</v>
      </c>
      <c r="BJ43" s="42">
        <f t="shared" si="45"/>
        <v>0</v>
      </c>
      <c r="BV43" s="54">
        <f t="shared" si="33"/>
        <v>1</v>
      </c>
      <c r="BW43" s="54">
        <f t="shared" si="34"/>
        <v>1</v>
      </c>
      <c r="BX43" s="54">
        <f t="shared" si="35"/>
        <v>1</v>
      </c>
      <c r="BY43" s="54">
        <f t="shared" si="36"/>
        <v>1</v>
      </c>
      <c r="BZ43" s="54">
        <f t="shared" si="37"/>
        <v>1</v>
      </c>
      <c r="CA43" s="54">
        <f t="shared" si="38"/>
        <v>1</v>
      </c>
      <c r="CB43" s="54">
        <f t="shared" si="39"/>
        <v>1</v>
      </c>
      <c r="CC43" s="54">
        <f t="shared" si="40"/>
        <v>1</v>
      </c>
      <c r="CD43" s="54">
        <f t="shared" si="41"/>
        <v>1</v>
      </c>
      <c r="CE43" s="55">
        <f t="shared" si="42"/>
        <v>1</v>
      </c>
      <c r="CF43" s="56">
        <f t="shared" si="43"/>
        <v>0.9</v>
      </c>
      <c r="CG43" s="56">
        <f t="shared" si="44"/>
        <v>0.1</v>
      </c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</row>
    <row r="44" spans="2:109" s="6" customFormat="1">
      <c r="B44" s="28"/>
      <c r="C44" s="292"/>
      <c r="D44" s="52">
        <f t="shared" si="9"/>
        <v>39</v>
      </c>
      <c r="E44" s="67" t="s">
        <v>375</v>
      </c>
      <c r="F44" s="67" t="s">
        <v>376</v>
      </c>
      <c r="G44" s="67" t="s">
        <v>377</v>
      </c>
      <c r="H44" s="67" t="s">
        <v>364</v>
      </c>
      <c r="I44" s="82" t="s">
        <v>109</v>
      </c>
      <c r="J44" s="83" t="s">
        <v>365</v>
      </c>
      <c r="K44" s="52" t="s">
        <v>1</v>
      </c>
      <c r="L44" s="144" t="s">
        <v>1</v>
      </c>
      <c r="M44" s="144" t="s">
        <v>1</v>
      </c>
      <c r="N44" s="144" t="s">
        <v>180</v>
      </c>
      <c r="O44" s="144" t="s">
        <v>1</v>
      </c>
      <c r="P44" s="144" t="s">
        <v>1</v>
      </c>
      <c r="Q44" s="94"/>
      <c r="R44" s="145" t="s">
        <v>51</v>
      </c>
      <c r="S44" s="37" t="s">
        <v>51</v>
      </c>
      <c r="T44" s="37" t="s">
        <v>51</v>
      </c>
      <c r="U44" s="37" t="s">
        <v>51</v>
      </c>
      <c r="V44" s="37" t="s">
        <v>51</v>
      </c>
      <c r="W44" s="37" t="s">
        <v>51</v>
      </c>
      <c r="X44" s="37" t="s">
        <v>51</v>
      </c>
      <c r="Y44" s="37" t="s">
        <v>51</v>
      </c>
      <c r="Z44" s="37" t="s">
        <v>51</v>
      </c>
      <c r="AA44" s="76" t="s">
        <v>51</v>
      </c>
      <c r="AB44" s="52">
        <v>48</v>
      </c>
      <c r="AC44" s="38">
        <v>48</v>
      </c>
      <c r="AD44" s="327">
        <f t="shared" si="0"/>
        <v>1</v>
      </c>
      <c r="AE44" s="39">
        <f t="shared" si="12"/>
        <v>1</v>
      </c>
      <c r="AF44" s="40">
        <f t="shared" si="13"/>
        <v>1</v>
      </c>
      <c r="AG44" s="41">
        <f t="shared" si="14"/>
        <v>1</v>
      </c>
      <c r="AH44" s="41">
        <f t="shared" si="15"/>
        <v>1</v>
      </c>
      <c r="AI44" s="41">
        <f t="shared" si="16"/>
        <v>1</v>
      </c>
      <c r="AJ44" s="41">
        <f t="shared" si="17"/>
        <v>1</v>
      </c>
      <c r="AK44" s="41">
        <f t="shared" si="18"/>
        <v>1</v>
      </c>
      <c r="AL44" s="41">
        <f t="shared" si="19"/>
        <v>1</v>
      </c>
      <c r="AM44" s="41">
        <f t="shared" si="20"/>
        <v>1</v>
      </c>
      <c r="AN44" s="42">
        <f t="shared" si="21"/>
        <v>1</v>
      </c>
      <c r="AP44" s="40">
        <f t="shared" si="22"/>
        <v>0</v>
      </c>
      <c r="AQ44" s="40">
        <f t="shared" si="23"/>
        <v>0</v>
      </c>
      <c r="AR44" s="41">
        <f t="shared" si="24"/>
        <v>0</v>
      </c>
      <c r="AS44" s="41">
        <f t="shared" si="25"/>
        <v>0</v>
      </c>
      <c r="AT44" s="41">
        <f t="shared" si="26"/>
        <v>0</v>
      </c>
      <c r="AU44" s="41">
        <f t="shared" si="27"/>
        <v>0</v>
      </c>
      <c r="AV44" s="41">
        <f t="shared" si="28"/>
        <v>0</v>
      </c>
      <c r="AW44" s="41">
        <f t="shared" si="29"/>
        <v>0</v>
      </c>
      <c r="AX44" s="41">
        <f t="shared" si="30"/>
        <v>0</v>
      </c>
      <c r="AY44" s="42">
        <f t="shared" si="31"/>
        <v>0</v>
      </c>
      <c r="BA44" s="40">
        <f t="shared" si="45"/>
        <v>0</v>
      </c>
      <c r="BB44" s="40">
        <f t="shared" si="45"/>
        <v>0</v>
      </c>
      <c r="BC44" s="41">
        <f t="shared" si="45"/>
        <v>0</v>
      </c>
      <c r="BD44" s="41">
        <f t="shared" si="45"/>
        <v>0</v>
      </c>
      <c r="BE44" s="41">
        <f t="shared" si="45"/>
        <v>0</v>
      </c>
      <c r="BF44" s="41">
        <f t="shared" si="45"/>
        <v>0</v>
      </c>
      <c r="BG44" s="41">
        <f t="shared" si="45"/>
        <v>0</v>
      </c>
      <c r="BH44" s="41">
        <f t="shared" si="45"/>
        <v>0</v>
      </c>
      <c r="BI44" s="41">
        <f t="shared" si="45"/>
        <v>0</v>
      </c>
      <c r="BJ44" s="42">
        <f t="shared" si="45"/>
        <v>0</v>
      </c>
      <c r="BV44" s="54">
        <f t="shared" si="33"/>
        <v>1</v>
      </c>
      <c r="BW44" s="54">
        <f t="shared" si="34"/>
        <v>1</v>
      </c>
      <c r="BX44" s="54">
        <f t="shared" si="35"/>
        <v>1</v>
      </c>
      <c r="BY44" s="54">
        <f t="shared" si="36"/>
        <v>1</v>
      </c>
      <c r="BZ44" s="54">
        <f t="shared" si="37"/>
        <v>1</v>
      </c>
      <c r="CA44" s="54">
        <f t="shared" si="38"/>
        <v>1</v>
      </c>
      <c r="CB44" s="54">
        <f t="shared" si="39"/>
        <v>1</v>
      </c>
      <c r="CC44" s="54">
        <f t="shared" si="40"/>
        <v>1</v>
      </c>
      <c r="CD44" s="54">
        <f t="shared" si="41"/>
        <v>1</v>
      </c>
      <c r="CE44" s="55">
        <f t="shared" si="42"/>
        <v>1</v>
      </c>
      <c r="CF44" s="56">
        <f t="shared" si="43"/>
        <v>0.9</v>
      </c>
      <c r="CG44" s="56">
        <f t="shared" si="44"/>
        <v>0.1</v>
      </c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</row>
    <row r="45" spans="2:109" s="6" customFormat="1">
      <c r="B45" s="28"/>
      <c r="C45" s="292"/>
      <c r="D45" s="52">
        <f t="shared" si="9"/>
        <v>40</v>
      </c>
      <c r="E45" s="67" t="s">
        <v>409</v>
      </c>
      <c r="F45" s="67" t="s">
        <v>410</v>
      </c>
      <c r="G45" s="67" t="s">
        <v>411</v>
      </c>
      <c r="H45" s="67" t="s">
        <v>412</v>
      </c>
      <c r="I45" s="82" t="s">
        <v>413</v>
      </c>
      <c r="J45" s="83" t="s">
        <v>414</v>
      </c>
      <c r="K45" s="52" t="s">
        <v>1</v>
      </c>
      <c r="L45" s="144" t="s">
        <v>1</v>
      </c>
      <c r="M45" s="144" t="s">
        <v>1</v>
      </c>
      <c r="N45" s="144" t="s">
        <v>180</v>
      </c>
      <c r="O45" s="144" t="s">
        <v>1</v>
      </c>
      <c r="P45" s="144" t="s">
        <v>1</v>
      </c>
      <c r="Q45" s="94"/>
      <c r="R45" s="145" t="s">
        <v>51</v>
      </c>
      <c r="S45" s="37" t="s">
        <v>51</v>
      </c>
      <c r="T45" s="37" t="s">
        <v>51</v>
      </c>
      <c r="U45" s="37" t="s">
        <v>51</v>
      </c>
      <c r="V45" s="37" t="s">
        <v>51</v>
      </c>
      <c r="W45" s="37" t="s">
        <v>51</v>
      </c>
      <c r="X45" s="37" t="s">
        <v>51</v>
      </c>
      <c r="Y45" s="37" t="s">
        <v>51</v>
      </c>
      <c r="Z45" s="37" t="s">
        <v>51</v>
      </c>
      <c r="AA45" s="76" t="s">
        <v>51</v>
      </c>
      <c r="AB45" s="52">
        <v>47</v>
      </c>
      <c r="AC45" s="38">
        <v>47</v>
      </c>
      <c r="AD45" s="327">
        <f t="shared" si="0"/>
        <v>1</v>
      </c>
      <c r="AE45" s="39">
        <f t="shared" si="12"/>
        <v>1</v>
      </c>
      <c r="AF45" s="40">
        <f t="shared" si="13"/>
        <v>1</v>
      </c>
      <c r="AG45" s="41">
        <f t="shared" si="14"/>
        <v>1</v>
      </c>
      <c r="AH45" s="41">
        <f t="shared" si="15"/>
        <v>1</v>
      </c>
      <c r="AI45" s="41">
        <f t="shared" si="16"/>
        <v>1</v>
      </c>
      <c r="AJ45" s="41">
        <f t="shared" si="17"/>
        <v>1</v>
      </c>
      <c r="AK45" s="41">
        <f t="shared" si="18"/>
        <v>1</v>
      </c>
      <c r="AL45" s="41">
        <f t="shared" si="19"/>
        <v>1</v>
      </c>
      <c r="AM45" s="41">
        <f t="shared" si="20"/>
        <v>1</v>
      </c>
      <c r="AN45" s="42">
        <f t="shared" si="21"/>
        <v>1</v>
      </c>
      <c r="AP45" s="40">
        <f t="shared" si="22"/>
        <v>0</v>
      </c>
      <c r="AQ45" s="40">
        <f t="shared" si="23"/>
        <v>0</v>
      </c>
      <c r="AR45" s="41">
        <f t="shared" si="24"/>
        <v>0</v>
      </c>
      <c r="AS45" s="41">
        <f t="shared" si="25"/>
        <v>0</v>
      </c>
      <c r="AT45" s="41">
        <f t="shared" si="26"/>
        <v>0</v>
      </c>
      <c r="AU45" s="41">
        <f t="shared" si="27"/>
        <v>0</v>
      </c>
      <c r="AV45" s="41">
        <f t="shared" si="28"/>
        <v>0</v>
      </c>
      <c r="AW45" s="41">
        <f t="shared" si="29"/>
        <v>0</v>
      </c>
      <c r="AX45" s="41">
        <f t="shared" si="30"/>
        <v>0</v>
      </c>
      <c r="AY45" s="42">
        <f t="shared" si="31"/>
        <v>0</v>
      </c>
      <c r="BA45" s="40">
        <f t="shared" si="45"/>
        <v>0</v>
      </c>
      <c r="BB45" s="40">
        <f t="shared" si="45"/>
        <v>0</v>
      </c>
      <c r="BC45" s="41">
        <f t="shared" si="45"/>
        <v>0</v>
      </c>
      <c r="BD45" s="41">
        <f t="shared" si="45"/>
        <v>0</v>
      </c>
      <c r="BE45" s="41">
        <f t="shared" si="45"/>
        <v>0</v>
      </c>
      <c r="BF45" s="41">
        <f t="shared" si="45"/>
        <v>0</v>
      </c>
      <c r="BG45" s="41">
        <f t="shared" si="45"/>
        <v>0</v>
      </c>
      <c r="BH45" s="41">
        <f t="shared" si="45"/>
        <v>0</v>
      </c>
      <c r="BI45" s="41">
        <f t="shared" si="45"/>
        <v>0</v>
      </c>
      <c r="BJ45" s="42">
        <f t="shared" si="45"/>
        <v>0</v>
      </c>
      <c r="BV45" s="54">
        <f t="shared" si="33"/>
        <v>1</v>
      </c>
      <c r="BW45" s="54">
        <f t="shared" si="34"/>
        <v>1</v>
      </c>
      <c r="BX45" s="54">
        <f t="shared" si="35"/>
        <v>1</v>
      </c>
      <c r="BY45" s="54">
        <f t="shared" si="36"/>
        <v>1</v>
      </c>
      <c r="BZ45" s="54">
        <f t="shared" si="37"/>
        <v>1</v>
      </c>
      <c r="CA45" s="54">
        <f t="shared" si="38"/>
        <v>1</v>
      </c>
      <c r="CB45" s="54">
        <f t="shared" si="39"/>
        <v>1</v>
      </c>
      <c r="CC45" s="54">
        <f t="shared" si="40"/>
        <v>1</v>
      </c>
      <c r="CD45" s="54">
        <f t="shared" si="41"/>
        <v>1</v>
      </c>
      <c r="CE45" s="55">
        <f t="shared" si="42"/>
        <v>1</v>
      </c>
      <c r="CF45" s="56">
        <f t="shared" si="43"/>
        <v>0.9</v>
      </c>
      <c r="CG45" s="56">
        <f t="shared" si="44"/>
        <v>0.1</v>
      </c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</row>
    <row r="46" spans="2:109" s="6" customFormat="1">
      <c r="B46" s="28"/>
      <c r="C46" s="292"/>
      <c r="D46" s="52">
        <f t="shared" si="9"/>
        <v>41</v>
      </c>
      <c r="E46" s="67" t="s">
        <v>195</v>
      </c>
      <c r="F46" s="67" t="s">
        <v>86</v>
      </c>
      <c r="G46" s="67" t="s">
        <v>348</v>
      </c>
      <c r="H46" s="67" t="s">
        <v>349</v>
      </c>
      <c r="I46" s="82" t="s">
        <v>350</v>
      </c>
      <c r="J46" s="309" t="s">
        <v>351</v>
      </c>
      <c r="K46" s="52" t="s">
        <v>1</v>
      </c>
      <c r="L46" s="144" t="s">
        <v>1</v>
      </c>
      <c r="M46" s="144" t="s">
        <v>1</v>
      </c>
      <c r="N46" s="144" t="s">
        <v>180</v>
      </c>
      <c r="O46" s="144" t="s">
        <v>1</v>
      </c>
      <c r="P46" s="144" t="s">
        <v>1</v>
      </c>
      <c r="Q46" s="94"/>
      <c r="R46" s="145" t="s">
        <v>51</v>
      </c>
      <c r="S46" s="37" t="s">
        <v>51</v>
      </c>
      <c r="T46" s="37" t="s">
        <v>51</v>
      </c>
      <c r="U46" s="37" t="s">
        <v>51</v>
      </c>
      <c r="V46" s="37" t="s">
        <v>51</v>
      </c>
      <c r="W46" s="37" t="s">
        <v>51</v>
      </c>
      <c r="X46" s="37" t="s">
        <v>51</v>
      </c>
      <c r="Y46" s="37" t="s">
        <v>51</v>
      </c>
      <c r="Z46" s="37" t="s">
        <v>51</v>
      </c>
      <c r="AA46" s="76" t="s">
        <v>51</v>
      </c>
      <c r="AB46" s="52">
        <v>45</v>
      </c>
      <c r="AC46" s="38">
        <v>45</v>
      </c>
      <c r="AD46" s="327">
        <f t="shared" si="0"/>
        <v>1</v>
      </c>
      <c r="AE46" s="39">
        <f t="shared" si="12"/>
        <v>1</v>
      </c>
      <c r="AF46" s="40">
        <f t="shared" si="13"/>
        <v>1</v>
      </c>
      <c r="AG46" s="41">
        <f t="shared" si="14"/>
        <v>1</v>
      </c>
      <c r="AH46" s="41">
        <f t="shared" si="15"/>
        <v>1</v>
      </c>
      <c r="AI46" s="41">
        <f t="shared" si="16"/>
        <v>1</v>
      </c>
      <c r="AJ46" s="41">
        <f t="shared" si="17"/>
        <v>1</v>
      </c>
      <c r="AK46" s="41">
        <f t="shared" si="18"/>
        <v>1</v>
      </c>
      <c r="AL46" s="41">
        <f t="shared" si="19"/>
        <v>1</v>
      </c>
      <c r="AM46" s="41">
        <f t="shared" si="20"/>
        <v>1</v>
      </c>
      <c r="AN46" s="42">
        <f t="shared" si="21"/>
        <v>1</v>
      </c>
      <c r="AP46" s="40">
        <f t="shared" si="22"/>
        <v>0</v>
      </c>
      <c r="AQ46" s="40">
        <f t="shared" si="23"/>
        <v>0</v>
      </c>
      <c r="AR46" s="41">
        <f t="shared" si="24"/>
        <v>0</v>
      </c>
      <c r="AS46" s="41">
        <f t="shared" si="25"/>
        <v>0</v>
      </c>
      <c r="AT46" s="41">
        <f t="shared" si="26"/>
        <v>0</v>
      </c>
      <c r="AU46" s="41">
        <f t="shared" si="27"/>
        <v>0</v>
      </c>
      <c r="AV46" s="41">
        <f t="shared" si="28"/>
        <v>0</v>
      </c>
      <c r="AW46" s="41">
        <f t="shared" si="29"/>
        <v>0</v>
      </c>
      <c r="AX46" s="41">
        <f t="shared" si="30"/>
        <v>0</v>
      </c>
      <c r="AY46" s="42">
        <f t="shared" si="31"/>
        <v>0</v>
      </c>
      <c r="BA46" s="40">
        <f t="shared" si="45"/>
        <v>0</v>
      </c>
      <c r="BB46" s="40">
        <f t="shared" si="45"/>
        <v>0</v>
      </c>
      <c r="BC46" s="41">
        <f t="shared" si="45"/>
        <v>0</v>
      </c>
      <c r="BD46" s="41">
        <f t="shared" si="45"/>
        <v>0</v>
      </c>
      <c r="BE46" s="41">
        <f t="shared" si="45"/>
        <v>0</v>
      </c>
      <c r="BF46" s="41">
        <f t="shared" si="45"/>
        <v>0</v>
      </c>
      <c r="BG46" s="41">
        <f t="shared" si="45"/>
        <v>0</v>
      </c>
      <c r="BH46" s="41">
        <f t="shared" si="45"/>
        <v>0</v>
      </c>
      <c r="BI46" s="41">
        <f t="shared" si="45"/>
        <v>0</v>
      </c>
      <c r="BJ46" s="42">
        <f t="shared" si="45"/>
        <v>0</v>
      </c>
      <c r="BV46" s="54">
        <f t="shared" si="33"/>
        <v>1</v>
      </c>
      <c r="BW46" s="54">
        <f t="shared" si="34"/>
        <v>1</v>
      </c>
      <c r="BX46" s="54">
        <f t="shared" si="35"/>
        <v>1</v>
      </c>
      <c r="BY46" s="54">
        <f t="shared" si="36"/>
        <v>1</v>
      </c>
      <c r="BZ46" s="54">
        <f t="shared" si="37"/>
        <v>1</v>
      </c>
      <c r="CA46" s="54">
        <f t="shared" si="38"/>
        <v>1</v>
      </c>
      <c r="CB46" s="54">
        <f t="shared" si="39"/>
        <v>1</v>
      </c>
      <c r="CC46" s="54">
        <f t="shared" si="40"/>
        <v>1</v>
      </c>
      <c r="CD46" s="54">
        <f t="shared" si="41"/>
        <v>1</v>
      </c>
      <c r="CE46" s="55">
        <f t="shared" si="42"/>
        <v>1</v>
      </c>
      <c r="CF46" s="56">
        <f t="shared" si="43"/>
        <v>0.9</v>
      </c>
      <c r="CG46" s="56">
        <f t="shared" si="44"/>
        <v>0.1</v>
      </c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</row>
    <row r="47" spans="2:109" s="6" customFormat="1">
      <c r="B47" s="28"/>
      <c r="C47" s="292"/>
      <c r="D47" s="52">
        <f t="shared" si="9"/>
        <v>42</v>
      </c>
      <c r="E47" s="67" t="s">
        <v>465</v>
      </c>
      <c r="F47" s="67" t="s">
        <v>393</v>
      </c>
      <c r="G47" s="67" t="s">
        <v>466</v>
      </c>
      <c r="H47" s="67" t="s">
        <v>395</v>
      </c>
      <c r="I47" s="82" t="s">
        <v>464</v>
      </c>
      <c r="J47" s="83" t="s">
        <v>397</v>
      </c>
      <c r="K47" s="52" t="s">
        <v>1</v>
      </c>
      <c r="L47" s="144" t="s">
        <v>1</v>
      </c>
      <c r="M47" s="144" t="s">
        <v>1</v>
      </c>
      <c r="N47" s="144" t="s">
        <v>180</v>
      </c>
      <c r="O47" s="144" t="s">
        <v>1</v>
      </c>
      <c r="P47" s="144" t="s">
        <v>1</v>
      </c>
      <c r="Q47" s="94"/>
      <c r="R47" s="145" t="s">
        <v>51</v>
      </c>
      <c r="S47" s="37" t="s">
        <v>51</v>
      </c>
      <c r="T47" s="37" t="s">
        <v>51</v>
      </c>
      <c r="U47" s="37" t="s">
        <v>51</v>
      </c>
      <c r="V47" s="37" t="s">
        <v>51</v>
      </c>
      <c r="W47" s="37" t="s">
        <v>51</v>
      </c>
      <c r="X47" s="37" t="s">
        <v>51</v>
      </c>
      <c r="Y47" s="37" t="s">
        <v>51</v>
      </c>
      <c r="Z47" s="37" t="s">
        <v>51</v>
      </c>
      <c r="AA47" s="76" t="s">
        <v>51</v>
      </c>
      <c r="AB47" s="52">
        <v>45</v>
      </c>
      <c r="AC47" s="38">
        <v>45</v>
      </c>
      <c r="AD47" s="327">
        <f t="shared" si="0"/>
        <v>1</v>
      </c>
      <c r="AE47" s="39">
        <f t="shared" si="12"/>
        <v>1</v>
      </c>
      <c r="AF47" s="40">
        <f t="shared" si="13"/>
        <v>1</v>
      </c>
      <c r="AG47" s="41">
        <f t="shared" si="14"/>
        <v>1</v>
      </c>
      <c r="AH47" s="41">
        <f t="shared" si="15"/>
        <v>1</v>
      </c>
      <c r="AI47" s="41">
        <f t="shared" si="16"/>
        <v>1</v>
      </c>
      <c r="AJ47" s="41">
        <f t="shared" si="17"/>
        <v>1</v>
      </c>
      <c r="AK47" s="41">
        <f t="shared" si="18"/>
        <v>1</v>
      </c>
      <c r="AL47" s="41">
        <f t="shared" si="19"/>
        <v>1</v>
      </c>
      <c r="AM47" s="41">
        <f t="shared" si="20"/>
        <v>1</v>
      </c>
      <c r="AN47" s="42">
        <f t="shared" si="21"/>
        <v>1</v>
      </c>
      <c r="AP47" s="40">
        <f t="shared" si="22"/>
        <v>0</v>
      </c>
      <c r="AQ47" s="40">
        <f t="shared" si="23"/>
        <v>0</v>
      </c>
      <c r="AR47" s="41">
        <f t="shared" si="24"/>
        <v>0</v>
      </c>
      <c r="AS47" s="41">
        <f t="shared" si="25"/>
        <v>0</v>
      </c>
      <c r="AT47" s="41">
        <f t="shared" si="26"/>
        <v>0</v>
      </c>
      <c r="AU47" s="41">
        <f t="shared" si="27"/>
        <v>0</v>
      </c>
      <c r="AV47" s="41">
        <f t="shared" si="28"/>
        <v>0</v>
      </c>
      <c r="AW47" s="41">
        <f t="shared" si="29"/>
        <v>0</v>
      </c>
      <c r="AX47" s="41">
        <f t="shared" si="30"/>
        <v>0</v>
      </c>
      <c r="AY47" s="42">
        <f t="shared" si="31"/>
        <v>0</v>
      </c>
      <c r="BA47" s="40">
        <f t="shared" si="45"/>
        <v>0</v>
      </c>
      <c r="BB47" s="40">
        <f t="shared" si="45"/>
        <v>0</v>
      </c>
      <c r="BC47" s="41">
        <f t="shared" si="45"/>
        <v>0</v>
      </c>
      <c r="BD47" s="41">
        <f t="shared" si="45"/>
        <v>0</v>
      </c>
      <c r="BE47" s="41">
        <f t="shared" si="45"/>
        <v>0</v>
      </c>
      <c r="BF47" s="41">
        <f t="shared" si="45"/>
        <v>0</v>
      </c>
      <c r="BG47" s="41">
        <f t="shared" si="45"/>
        <v>0</v>
      </c>
      <c r="BH47" s="41">
        <f t="shared" si="45"/>
        <v>0</v>
      </c>
      <c r="BI47" s="41">
        <f t="shared" si="45"/>
        <v>0</v>
      </c>
      <c r="BJ47" s="42">
        <f t="shared" si="45"/>
        <v>0</v>
      </c>
      <c r="BV47" s="54">
        <f t="shared" si="33"/>
        <v>1</v>
      </c>
      <c r="BW47" s="54">
        <f t="shared" si="34"/>
        <v>1</v>
      </c>
      <c r="BX47" s="54">
        <f t="shared" si="35"/>
        <v>1</v>
      </c>
      <c r="BY47" s="54">
        <f t="shared" si="36"/>
        <v>1</v>
      </c>
      <c r="BZ47" s="54">
        <f t="shared" si="37"/>
        <v>1</v>
      </c>
      <c r="CA47" s="54">
        <f t="shared" si="38"/>
        <v>1</v>
      </c>
      <c r="CB47" s="54">
        <f t="shared" si="39"/>
        <v>1</v>
      </c>
      <c r="CC47" s="54">
        <f t="shared" si="40"/>
        <v>1</v>
      </c>
      <c r="CD47" s="54">
        <f t="shared" si="41"/>
        <v>1</v>
      </c>
      <c r="CE47" s="55">
        <f t="shared" si="42"/>
        <v>1</v>
      </c>
      <c r="CF47" s="56">
        <f t="shared" si="43"/>
        <v>0.9</v>
      </c>
      <c r="CG47" s="56">
        <f t="shared" si="44"/>
        <v>0.1</v>
      </c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</row>
    <row r="48" spans="2:109" s="6" customFormat="1">
      <c r="B48" s="28"/>
      <c r="C48" s="292"/>
      <c r="D48" s="52">
        <f t="shared" si="9"/>
        <v>43</v>
      </c>
      <c r="E48" s="85" t="s">
        <v>265</v>
      </c>
      <c r="F48" s="46" t="s">
        <v>231</v>
      </c>
      <c r="G48" s="46" t="s">
        <v>232</v>
      </c>
      <c r="H48" s="46" t="s">
        <v>233</v>
      </c>
      <c r="I48" s="91" t="s">
        <v>234</v>
      </c>
      <c r="J48" s="83" t="s">
        <v>235</v>
      </c>
      <c r="K48" s="315" t="s">
        <v>1</v>
      </c>
      <c r="L48" s="252" t="s">
        <v>1</v>
      </c>
      <c r="M48" s="252" t="s">
        <v>1</v>
      </c>
      <c r="N48" s="252" t="s">
        <v>180</v>
      </c>
      <c r="O48" s="252" t="s">
        <v>1</v>
      </c>
      <c r="P48" s="252" t="s">
        <v>1</v>
      </c>
      <c r="Q48" s="316"/>
      <c r="R48" s="148" t="s">
        <v>51</v>
      </c>
      <c r="S48" s="37" t="s">
        <v>51</v>
      </c>
      <c r="T48" s="37" t="s">
        <v>51</v>
      </c>
      <c r="U48" s="37" t="s">
        <v>51</v>
      </c>
      <c r="V48" s="37" t="s">
        <v>51</v>
      </c>
      <c r="W48" s="37" t="s">
        <v>51</v>
      </c>
      <c r="X48" s="37" t="s">
        <v>51</v>
      </c>
      <c r="Y48" s="37" t="s">
        <v>51</v>
      </c>
      <c r="Z48" s="37" t="s">
        <v>51</v>
      </c>
      <c r="AA48" s="76" t="s">
        <v>51</v>
      </c>
      <c r="AB48" s="52">
        <v>43</v>
      </c>
      <c r="AC48" s="38">
        <v>43</v>
      </c>
      <c r="AD48" s="327">
        <f t="shared" si="0"/>
        <v>1</v>
      </c>
      <c r="AE48" s="39">
        <f t="shared" si="12"/>
        <v>1</v>
      </c>
      <c r="AF48" s="40">
        <f t="shared" si="13"/>
        <v>1</v>
      </c>
      <c r="AG48" s="41">
        <f t="shared" si="14"/>
        <v>1</v>
      </c>
      <c r="AH48" s="41">
        <f t="shared" si="15"/>
        <v>1</v>
      </c>
      <c r="AI48" s="41">
        <f t="shared" si="16"/>
        <v>1</v>
      </c>
      <c r="AJ48" s="41">
        <f t="shared" si="17"/>
        <v>1</v>
      </c>
      <c r="AK48" s="41">
        <f t="shared" si="18"/>
        <v>1</v>
      </c>
      <c r="AL48" s="41">
        <f t="shared" si="19"/>
        <v>1</v>
      </c>
      <c r="AM48" s="41">
        <f t="shared" si="20"/>
        <v>1</v>
      </c>
      <c r="AN48" s="42">
        <f t="shared" si="21"/>
        <v>1</v>
      </c>
      <c r="AP48" s="40">
        <f t="shared" si="22"/>
        <v>0</v>
      </c>
      <c r="AQ48" s="40">
        <f t="shared" si="23"/>
        <v>0</v>
      </c>
      <c r="AR48" s="41">
        <f t="shared" si="24"/>
        <v>0</v>
      </c>
      <c r="AS48" s="41">
        <f t="shared" si="25"/>
        <v>0</v>
      </c>
      <c r="AT48" s="41">
        <f t="shared" si="26"/>
        <v>0</v>
      </c>
      <c r="AU48" s="41">
        <f t="shared" si="27"/>
        <v>0</v>
      </c>
      <c r="AV48" s="41">
        <f t="shared" si="28"/>
        <v>0</v>
      </c>
      <c r="AW48" s="41">
        <f t="shared" si="29"/>
        <v>0</v>
      </c>
      <c r="AX48" s="41">
        <f t="shared" si="30"/>
        <v>0</v>
      </c>
      <c r="AY48" s="42">
        <f t="shared" si="31"/>
        <v>0</v>
      </c>
      <c r="BA48" s="40">
        <f t="shared" si="45"/>
        <v>0</v>
      </c>
      <c r="BB48" s="40">
        <f t="shared" si="45"/>
        <v>0</v>
      </c>
      <c r="BC48" s="41">
        <f t="shared" si="45"/>
        <v>0</v>
      </c>
      <c r="BD48" s="41">
        <f t="shared" si="45"/>
        <v>0</v>
      </c>
      <c r="BE48" s="41">
        <f t="shared" si="45"/>
        <v>0</v>
      </c>
      <c r="BF48" s="41">
        <f t="shared" si="45"/>
        <v>0</v>
      </c>
      <c r="BG48" s="41">
        <f t="shared" si="45"/>
        <v>0</v>
      </c>
      <c r="BH48" s="41">
        <f t="shared" si="45"/>
        <v>0</v>
      </c>
      <c r="BI48" s="41">
        <f t="shared" si="45"/>
        <v>0</v>
      </c>
      <c r="BJ48" s="42">
        <f t="shared" si="45"/>
        <v>0</v>
      </c>
      <c r="BV48" s="54">
        <f t="shared" si="33"/>
        <v>1</v>
      </c>
      <c r="BW48" s="54">
        <f t="shared" si="34"/>
        <v>1</v>
      </c>
      <c r="BX48" s="54">
        <f t="shared" si="35"/>
        <v>1</v>
      </c>
      <c r="BY48" s="54">
        <f t="shared" si="36"/>
        <v>1</v>
      </c>
      <c r="BZ48" s="54">
        <f t="shared" si="37"/>
        <v>1</v>
      </c>
      <c r="CA48" s="54">
        <f t="shared" si="38"/>
        <v>1</v>
      </c>
      <c r="CB48" s="54">
        <f t="shared" si="39"/>
        <v>1</v>
      </c>
      <c r="CC48" s="54">
        <f t="shared" si="40"/>
        <v>1</v>
      </c>
      <c r="CD48" s="54">
        <f t="shared" si="41"/>
        <v>1</v>
      </c>
      <c r="CE48" s="55">
        <f t="shared" si="42"/>
        <v>1</v>
      </c>
      <c r="CF48" s="56">
        <f t="shared" si="43"/>
        <v>0.9</v>
      </c>
      <c r="CG48" s="56">
        <f t="shared" si="44"/>
        <v>0.1</v>
      </c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</row>
    <row r="49" spans="2:109" s="6" customFormat="1">
      <c r="B49" s="28"/>
      <c r="C49" s="292"/>
      <c r="D49" s="52">
        <f t="shared" si="9"/>
        <v>44</v>
      </c>
      <c r="E49" s="67" t="s">
        <v>403</v>
      </c>
      <c r="F49" s="67" t="s">
        <v>404</v>
      </c>
      <c r="G49" s="67" t="s">
        <v>405</v>
      </c>
      <c r="H49" s="67" t="s">
        <v>406</v>
      </c>
      <c r="I49" s="82" t="s">
        <v>407</v>
      </c>
      <c r="J49" s="83" t="s">
        <v>408</v>
      </c>
      <c r="K49" s="52" t="s">
        <v>1</v>
      </c>
      <c r="L49" s="144" t="s">
        <v>1</v>
      </c>
      <c r="M49" s="144" t="s">
        <v>1</v>
      </c>
      <c r="N49" s="144" t="s">
        <v>180</v>
      </c>
      <c r="O49" s="144" t="s">
        <v>1</v>
      </c>
      <c r="P49" s="144" t="s">
        <v>1</v>
      </c>
      <c r="Q49" s="94"/>
      <c r="R49" s="145" t="s">
        <v>51</v>
      </c>
      <c r="S49" s="37" t="s">
        <v>51</v>
      </c>
      <c r="T49" s="37" t="s">
        <v>51</v>
      </c>
      <c r="U49" s="37" t="s">
        <v>51</v>
      </c>
      <c r="V49" s="37" t="s">
        <v>51</v>
      </c>
      <c r="W49" s="37" t="s">
        <v>51</v>
      </c>
      <c r="X49" s="37" t="s">
        <v>51</v>
      </c>
      <c r="Y49" s="37" t="s">
        <v>51</v>
      </c>
      <c r="Z49" s="37" t="s">
        <v>51</v>
      </c>
      <c r="AA49" s="76" t="s">
        <v>51</v>
      </c>
      <c r="AB49" s="52">
        <v>36</v>
      </c>
      <c r="AC49" s="38">
        <v>36</v>
      </c>
      <c r="AD49" s="327">
        <f t="shared" si="0"/>
        <v>1</v>
      </c>
      <c r="AE49" s="39">
        <f t="shared" si="12"/>
        <v>1</v>
      </c>
      <c r="AF49" s="40">
        <f t="shared" si="13"/>
        <v>1</v>
      </c>
      <c r="AG49" s="41">
        <f t="shared" si="14"/>
        <v>1</v>
      </c>
      <c r="AH49" s="41">
        <f t="shared" si="15"/>
        <v>1</v>
      </c>
      <c r="AI49" s="41">
        <f t="shared" si="16"/>
        <v>1</v>
      </c>
      <c r="AJ49" s="41">
        <f t="shared" si="17"/>
        <v>1</v>
      </c>
      <c r="AK49" s="41">
        <f t="shared" si="18"/>
        <v>1</v>
      </c>
      <c r="AL49" s="41">
        <f t="shared" si="19"/>
        <v>1</v>
      </c>
      <c r="AM49" s="41">
        <f t="shared" si="20"/>
        <v>1</v>
      </c>
      <c r="AN49" s="42">
        <f t="shared" si="21"/>
        <v>1</v>
      </c>
      <c r="AP49" s="40">
        <f t="shared" si="22"/>
        <v>0</v>
      </c>
      <c r="AQ49" s="40">
        <f t="shared" si="23"/>
        <v>0</v>
      </c>
      <c r="AR49" s="41">
        <f t="shared" si="24"/>
        <v>0</v>
      </c>
      <c r="AS49" s="41">
        <f t="shared" si="25"/>
        <v>0</v>
      </c>
      <c r="AT49" s="41">
        <f t="shared" si="26"/>
        <v>0</v>
      </c>
      <c r="AU49" s="41">
        <f t="shared" si="27"/>
        <v>0</v>
      </c>
      <c r="AV49" s="41">
        <f t="shared" si="28"/>
        <v>0</v>
      </c>
      <c r="AW49" s="41">
        <f t="shared" si="29"/>
        <v>0</v>
      </c>
      <c r="AX49" s="41">
        <f t="shared" si="30"/>
        <v>0</v>
      </c>
      <c r="AY49" s="42">
        <f t="shared" si="31"/>
        <v>0</v>
      </c>
      <c r="BA49" s="40">
        <f t="shared" si="45"/>
        <v>0</v>
      </c>
      <c r="BB49" s="40">
        <f t="shared" si="45"/>
        <v>0</v>
      </c>
      <c r="BC49" s="41">
        <f t="shared" si="45"/>
        <v>0</v>
      </c>
      <c r="BD49" s="41">
        <f t="shared" si="45"/>
        <v>0</v>
      </c>
      <c r="BE49" s="41">
        <f t="shared" si="45"/>
        <v>0</v>
      </c>
      <c r="BF49" s="41">
        <f t="shared" si="45"/>
        <v>0</v>
      </c>
      <c r="BG49" s="41">
        <f t="shared" si="45"/>
        <v>0</v>
      </c>
      <c r="BH49" s="41">
        <f t="shared" si="45"/>
        <v>0</v>
      </c>
      <c r="BI49" s="41">
        <f t="shared" si="45"/>
        <v>0</v>
      </c>
      <c r="BJ49" s="42">
        <f t="shared" si="45"/>
        <v>0</v>
      </c>
      <c r="BV49" s="54">
        <f t="shared" si="33"/>
        <v>1</v>
      </c>
      <c r="BW49" s="54">
        <f t="shared" si="34"/>
        <v>1</v>
      </c>
      <c r="BX49" s="54">
        <f t="shared" si="35"/>
        <v>1</v>
      </c>
      <c r="BY49" s="54">
        <f t="shared" si="36"/>
        <v>1</v>
      </c>
      <c r="BZ49" s="54">
        <f t="shared" si="37"/>
        <v>1</v>
      </c>
      <c r="CA49" s="54">
        <f t="shared" si="38"/>
        <v>1</v>
      </c>
      <c r="CB49" s="54">
        <f t="shared" si="39"/>
        <v>1</v>
      </c>
      <c r="CC49" s="54">
        <f t="shared" si="40"/>
        <v>1</v>
      </c>
      <c r="CD49" s="54">
        <f t="shared" si="41"/>
        <v>1</v>
      </c>
      <c r="CE49" s="55">
        <f t="shared" si="42"/>
        <v>1</v>
      </c>
      <c r="CF49" s="56">
        <f t="shared" si="43"/>
        <v>0.9</v>
      </c>
      <c r="CG49" s="56">
        <f t="shared" si="44"/>
        <v>0.1</v>
      </c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</row>
    <row r="50" spans="2:109" s="6" customFormat="1">
      <c r="B50" s="28"/>
      <c r="C50" s="292"/>
      <c r="D50" s="52">
        <f t="shared" si="9"/>
        <v>45</v>
      </c>
      <c r="E50" s="67" t="s">
        <v>392</v>
      </c>
      <c r="F50" s="67" t="s">
        <v>393</v>
      </c>
      <c r="G50" s="67" t="s">
        <v>394</v>
      </c>
      <c r="H50" s="67" t="s">
        <v>395</v>
      </c>
      <c r="I50" s="82" t="s">
        <v>396</v>
      </c>
      <c r="J50" s="83" t="s">
        <v>397</v>
      </c>
      <c r="K50" s="52" t="s">
        <v>1</v>
      </c>
      <c r="L50" s="144" t="s">
        <v>1</v>
      </c>
      <c r="M50" s="144" t="s">
        <v>1</v>
      </c>
      <c r="N50" s="144" t="s">
        <v>180</v>
      </c>
      <c r="O50" s="144" t="s">
        <v>1</v>
      </c>
      <c r="P50" s="144" t="s">
        <v>1</v>
      </c>
      <c r="Q50" s="94"/>
      <c r="R50" s="145" t="s">
        <v>51</v>
      </c>
      <c r="S50" s="37" t="s">
        <v>51</v>
      </c>
      <c r="T50" s="37" t="s">
        <v>51</v>
      </c>
      <c r="U50" s="37" t="s">
        <v>51</v>
      </c>
      <c r="V50" s="37" t="s">
        <v>51</v>
      </c>
      <c r="W50" s="37" t="s">
        <v>51</v>
      </c>
      <c r="X50" s="37" t="s">
        <v>51</v>
      </c>
      <c r="Y50" s="37" t="s">
        <v>51</v>
      </c>
      <c r="Z50" s="37" t="s">
        <v>51</v>
      </c>
      <c r="AA50" s="76" t="s">
        <v>51</v>
      </c>
      <c r="AB50" s="52">
        <v>34</v>
      </c>
      <c r="AC50" s="38">
        <v>34</v>
      </c>
      <c r="AD50" s="327">
        <f t="shared" si="0"/>
        <v>1</v>
      </c>
      <c r="AE50" s="39">
        <f t="shared" si="12"/>
        <v>1</v>
      </c>
      <c r="AF50" s="40">
        <f t="shared" si="13"/>
        <v>1</v>
      </c>
      <c r="AG50" s="41">
        <f t="shared" si="14"/>
        <v>1</v>
      </c>
      <c r="AH50" s="41">
        <f t="shared" si="15"/>
        <v>1</v>
      </c>
      <c r="AI50" s="41">
        <f t="shared" si="16"/>
        <v>1</v>
      </c>
      <c r="AJ50" s="41">
        <f t="shared" si="17"/>
        <v>1</v>
      </c>
      <c r="AK50" s="41">
        <f t="shared" si="18"/>
        <v>1</v>
      </c>
      <c r="AL50" s="41">
        <f t="shared" si="19"/>
        <v>1</v>
      </c>
      <c r="AM50" s="41">
        <f t="shared" si="20"/>
        <v>1</v>
      </c>
      <c r="AN50" s="42">
        <f t="shared" si="21"/>
        <v>1</v>
      </c>
      <c r="AP50" s="40">
        <f t="shared" si="22"/>
        <v>0</v>
      </c>
      <c r="AQ50" s="40">
        <f t="shared" si="23"/>
        <v>0</v>
      </c>
      <c r="AR50" s="41">
        <f t="shared" si="24"/>
        <v>0</v>
      </c>
      <c r="AS50" s="41">
        <f t="shared" si="25"/>
        <v>0</v>
      </c>
      <c r="AT50" s="41">
        <f t="shared" si="26"/>
        <v>0</v>
      </c>
      <c r="AU50" s="41">
        <f t="shared" si="27"/>
        <v>0</v>
      </c>
      <c r="AV50" s="41">
        <f t="shared" si="28"/>
        <v>0</v>
      </c>
      <c r="AW50" s="41">
        <f t="shared" si="29"/>
        <v>0</v>
      </c>
      <c r="AX50" s="41">
        <f t="shared" si="30"/>
        <v>0</v>
      </c>
      <c r="AY50" s="42">
        <f t="shared" si="31"/>
        <v>0</v>
      </c>
      <c r="BA50" s="40">
        <f t="shared" si="45"/>
        <v>0</v>
      </c>
      <c r="BB50" s="40">
        <f t="shared" si="45"/>
        <v>0</v>
      </c>
      <c r="BC50" s="41">
        <f t="shared" si="45"/>
        <v>0</v>
      </c>
      <c r="BD50" s="41">
        <f t="shared" si="45"/>
        <v>0</v>
      </c>
      <c r="BE50" s="41">
        <f t="shared" si="45"/>
        <v>0</v>
      </c>
      <c r="BF50" s="41">
        <f t="shared" si="45"/>
        <v>0</v>
      </c>
      <c r="BG50" s="41">
        <f t="shared" si="45"/>
        <v>0</v>
      </c>
      <c r="BH50" s="41">
        <f t="shared" si="45"/>
        <v>0</v>
      </c>
      <c r="BI50" s="41">
        <f t="shared" si="45"/>
        <v>0</v>
      </c>
      <c r="BJ50" s="42">
        <f t="shared" si="45"/>
        <v>0</v>
      </c>
      <c r="BV50" s="54">
        <f t="shared" si="33"/>
        <v>1</v>
      </c>
      <c r="BW50" s="54">
        <f t="shared" si="34"/>
        <v>1</v>
      </c>
      <c r="BX50" s="54">
        <f t="shared" si="35"/>
        <v>1</v>
      </c>
      <c r="BY50" s="54">
        <f t="shared" si="36"/>
        <v>1</v>
      </c>
      <c r="BZ50" s="54">
        <f t="shared" si="37"/>
        <v>1</v>
      </c>
      <c r="CA50" s="54">
        <f t="shared" si="38"/>
        <v>1</v>
      </c>
      <c r="CB50" s="54">
        <f t="shared" si="39"/>
        <v>1</v>
      </c>
      <c r="CC50" s="54">
        <f t="shared" si="40"/>
        <v>1</v>
      </c>
      <c r="CD50" s="54">
        <f t="shared" si="41"/>
        <v>1</v>
      </c>
      <c r="CE50" s="55">
        <f t="shared" si="42"/>
        <v>1</v>
      </c>
      <c r="CF50" s="56">
        <f t="shared" si="43"/>
        <v>0.9</v>
      </c>
      <c r="CG50" s="56">
        <f t="shared" si="44"/>
        <v>0.1</v>
      </c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</row>
    <row r="51" spans="2:109" s="6" customFormat="1">
      <c r="B51" s="28"/>
      <c r="C51" s="292"/>
      <c r="D51" s="52">
        <f t="shared" si="9"/>
        <v>46</v>
      </c>
      <c r="E51" s="67" t="s">
        <v>116</v>
      </c>
      <c r="F51" s="67" t="s">
        <v>86</v>
      </c>
      <c r="G51" s="67" t="s">
        <v>313</v>
      </c>
      <c r="H51" s="67" t="s">
        <v>314</v>
      </c>
      <c r="I51" s="82" t="s">
        <v>218</v>
      </c>
      <c r="J51" s="83" t="s">
        <v>315</v>
      </c>
      <c r="K51" s="52" t="s">
        <v>1</v>
      </c>
      <c r="L51" s="144" t="s">
        <v>1</v>
      </c>
      <c r="M51" s="144" t="s">
        <v>1</v>
      </c>
      <c r="N51" s="144" t="s">
        <v>180</v>
      </c>
      <c r="O51" s="144" t="s">
        <v>1</v>
      </c>
      <c r="P51" s="144" t="s">
        <v>1</v>
      </c>
      <c r="Q51" s="94"/>
      <c r="R51" s="145" t="s">
        <v>51</v>
      </c>
      <c r="S51" s="37" t="s">
        <v>51</v>
      </c>
      <c r="T51" s="37" t="s">
        <v>51</v>
      </c>
      <c r="U51" s="37" t="s">
        <v>51</v>
      </c>
      <c r="V51" s="37" t="s">
        <v>51</v>
      </c>
      <c r="W51" s="37" t="s">
        <v>51</v>
      </c>
      <c r="X51" s="37" t="s">
        <v>51</v>
      </c>
      <c r="Y51" s="37" t="s">
        <v>51</v>
      </c>
      <c r="Z51" s="37" t="s">
        <v>51</v>
      </c>
      <c r="AA51" s="76" t="s">
        <v>51</v>
      </c>
      <c r="AB51" s="52">
        <v>33</v>
      </c>
      <c r="AC51" s="38">
        <v>33</v>
      </c>
      <c r="AD51" s="327">
        <f t="shared" si="0"/>
        <v>1</v>
      </c>
      <c r="AE51" s="39">
        <f t="shared" si="12"/>
        <v>1</v>
      </c>
      <c r="AF51" s="40">
        <f t="shared" si="13"/>
        <v>1</v>
      </c>
      <c r="AG51" s="41">
        <f t="shared" si="14"/>
        <v>1</v>
      </c>
      <c r="AH51" s="41">
        <f t="shared" si="15"/>
        <v>1</v>
      </c>
      <c r="AI51" s="41">
        <f t="shared" si="16"/>
        <v>1</v>
      </c>
      <c r="AJ51" s="41">
        <f t="shared" si="17"/>
        <v>1</v>
      </c>
      <c r="AK51" s="41">
        <f t="shared" si="18"/>
        <v>1</v>
      </c>
      <c r="AL51" s="41">
        <f t="shared" si="19"/>
        <v>1</v>
      </c>
      <c r="AM51" s="41">
        <f t="shared" si="20"/>
        <v>1</v>
      </c>
      <c r="AN51" s="42">
        <f t="shared" si="21"/>
        <v>1</v>
      </c>
      <c r="AP51" s="40">
        <f t="shared" si="22"/>
        <v>0</v>
      </c>
      <c r="AQ51" s="40">
        <f t="shared" si="23"/>
        <v>0</v>
      </c>
      <c r="AR51" s="41">
        <f t="shared" si="24"/>
        <v>0</v>
      </c>
      <c r="AS51" s="41">
        <f t="shared" si="25"/>
        <v>0</v>
      </c>
      <c r="AT51" s="41">
        <f t="shared" si="26"/>
        <v>0</v>
      </c>
      <c r="AU51" s="41">
        <f t="shared" si="27"/>
        <v>0</v>
      </c>
      <c r="AV51" s="41">
        <f t="shared" si="28"/>
        <v>0</v>
      </c>
      <c r="AW51" s="41">
        <f t="shared" si="29"/>
        <v>0</v>
      </c>
      <c r="AX51" s="41">
        <f t="shared" si="30"/>
        <v>0</v>
      </c>
      <c r="AY51" s="42">
        <f t="shared" si="31"/>
        <v>0</v>
      </c>
      <c r="BA51" s="40">
        <f t="shared" si="45"/>
        <v>0</v>
      </c>
      <c r="BB51" s="40">
        <f t="shared" si="45"/>
        <v>0</v>
      </c>
      <c r="BC51" s="41">
        <f t="shared" si="45"/>
        <v>0</v>
      </c>
      <c r="BD51" s="41">
        <f t="shared" si="45"/>
        <v>0</v>
      </c>
      <c r="BE51" s="41">
        <f t="shared" si="45"/>
        <v>0</v>
      </c>
      <c r="BF51" s="41">
        <f t="shared" si="45"/>
        <v>0</v>
      </c>
      <c r="BG51" s="41">
        <f t="shared" si="45"/>
        <v>0</v>
      </c>
      <c r="BH51" s="41">
        <f t="shared" si="45"/>
        <v>0</v>
      </c>
      <c r="BI51" s="41">
        <f t="shared" si="45"/>
        <v>0</v>
      </c>
      <c r="BJ51" s="42">
        <f t="shared" si="45"/>
        <v>0</v>
      </c>
      <c r="BV51" s="54">
        <f t="shared" si="33"/>
        <v>1</v>
      </c>
      <c r="BW51" s="54">
        <f t="shared" si="34"/>
        <v>1</v>
      </c>
      <c r="BX51" s="54">
        <f t="shared" si="35"/>
        <v>1</v>
      </c>
      <c r="BY51" s="54">
        <f t="shared" si="36"/>
        <v>1</v>
      </c>
      <c r="BZ51" s="54">
        <f t="shared" si="37"/>
        <v>1</v>
      </c>
      <c r="CA51" s="54">
        <f t="shared" si="38"/>
        <v>1</v>
      </c>
      <c r="CB51" s="54">
        <f t="shared" si="39"/>
        <v>1</v>
      </c>
      <c r="CC51" s="54">
        <f t="shared" si="40"/>
        <v>1</v>
      </c>
      <c r="CD51" s="54">
        <f t="shared" si="41"/>
        <v>1</v>
      </c>
      <c r="CE51" s="55">
        <f t="shared" si="42"/>
        <v>1</v>
      </c>
      <c r="CF51" s="56">
        <f t="shared" si="43"/>
        <v>0.9</v>
      </c>
      <c r="CG51" s="56">
        <f t="shared" si="44"/>
        <v>0.1</v>
      </c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</row>
    <row r="52" spans="2:109" s="6" customFormat="1">
      <c r="B52" s="28"/>
      <c r="C52" s="292"/>
      <c r="D52" s="52">
        <f t="shared" si="9"/>
        <v>47</v>
      </c>
      <c r="E52" s="67" t="s">
        <v>236</v>
      </c>
      <c r="F52" s="79" t="s">
        <v>86</v>
      </c>
      <c r="G52" s="79" t="s">
        <v>237</v>
      </c>
      <c r="H52" s="79" t="s">
        <v>238</v>
      </c>
      <c r="I52" s="82" t="s">
        <v>239</v>
      </c>
      <c r="J52" s="84" t="s">
        <v>240</v>
      </c>
      <c r="K52" s="52" t="s">
        <v>1</v>
      </c>
      <c r="L52" s="144" t="s">
        <v>1</v>
      </c>
      <c r="M52" s="144" t="s">
        <v>1</v>
      </c>
      <c r="N52" s="144" t="s">
        <v>180</v>
      </c>
      <c r="O52" s="144" t="s">
        <v>1</v>
      </c>
      <c r="P52" s="144" t="s">
        <v>1</v>
      </c>
      <c r="Q52" s="95"/>
      <c r="R52" s="145" t="s">
        <v>51</v>
      </c>
      <c r="S52" s="37" t="s">
        <v>51</v>
      </c>
      <c r="T52" s="37" t="s">
        <v>51</v>
      </c>
      <c r="U52" s="37" t="s">
        <v>51</v>
      </c>
      <c r="V52" s="37" t="s">
        <v>51</v>
      </c>
      <c r="W52" s="37" t="s">
        <v>51</v>
      </c>
      <c r="X52" s="37" t="s">
        <v>51</v>
      </c>
      <c r="Y52" s="37" t="s">
        <v>51</v>
      </c>
      <c r="Z52" s="37" t="s">
        <v>51</v>
      </c>
      <c r="AA52" s="76" t="s">
        <v>51</v>
      </c>
      <c r="AB52" s="52">
        <v>29</v>
      </c>
      <c r="AC52" s="38">
        <v>29</v>
      </c>
      <c r="AD52" s="327">
        <f t="shared" si="0"/>
        <v>1</v>
      </c>
      <c r="AE52" s="39">
        <f t="shared" si="12"/>
        <v>1</v>
      </c>
      <c r="AF52" s="40">
        <f t="shared" si="13"/>
        <v>1</v>
      </c>
      <c r="AG52" s="41">
        <f t="shared" si="14"/>
        <v>1</v>
      </c>
      <c r="AH52" s="41">
        <f t="shared" si="15"/>
        <v>1</v>
      </c>
      <c r="AI52" s="41">
        <f t="shared" si="16"/>
        <v>1</v>
      </c>
      <c r="AJ52" s="41">
        <f t="shared" si="17"/>
        <v>1</v>
      </c>
      <c r="AK52" s="41">
        <f t="shared" si="18"/>
        <v>1</v>
      </c>
      <c r="AL52" s="41">
        <f t="shared" si="19"/>
        <v>1</v>
      </c>
      <c r="AM52" s="41">
        <f t="shared" si="20"/>
        <v>1</v>
      </c>
      <c r="AN52" s="42">
        <f t="shared" si="21"/>
        <v>1</v>
      </c>
      <c r="AP52" s="40">
        <f t="shared" si="22"/>
        <v>0</v>
      </c>
      <c r="AQ52" s="40">
        <f t="shared" si="23"/>
        <v>0</v>
      </c>
      <c r="AR52" s="41">
        <f t="shared" si="24"/>
        <v>0</v>
      </c>
      <c r="AS52" s="41">
        <f t="shared" si="25"/>
        <v>0</v>
      </c>
      <c r="AT52" s="41">
        <f t="shared" si="26"/>
        <v>0</v>
      </c>
      <c r="AU52" s="41">
        <f t="shared" si="27"/>
        <v>0</v>
      </c>
      <c r="AV52" s="41">
        <f t="shared" si="28"/>
        <v>0</v>
      </c>
      <c r="AW52" s="41">
        <f t="shared" si="29"/>
        <v>0</v>
      </c>
      <c r="AX52" s="41">
        <f t="shared" si="30"/>
        <v>0</v>
      </c>
      <c r="AY52" s="42">
        <f t="shared" si="31"/>
        <v>0</v>
      </c>
      <c r="BA52" s="40">
        <f t="shared" si="45"/>
        <v>0</v>
      </c>
      <c r="BB52" s="40">
        <f t="shared" si="45"/>
        <v>0</v>
      </c>
      <c r="BC52" s="41">
        <f t="shared" si="45"/>
        <v>0</v>
      </c>
      <c r="BD52" s="41">
        <f t="shared" si="45"/>
        <v>0</v>
      </c>
      <c r="BE52" s="41">
        <f t="shared" si="45"/>
        <v>0</v>
      </c>
      <c r="BF52" s="41">
        <f t="shared" si="45"/>
        <v>0</v>
      </c>
      <c r="BG52" s="41">
        <f t="shared" si="45"/>
        <v>0</v>
      </c>
      <c r="BH52" s="41">
        <f t="shared" si="45"/>
        <v>0</v>
      </c>
      <c r="BI52" s="41">
        <f t="shared" si="45"/>
        <v>0</v>
      </c>
      <c r="BJ52" s="42">
        <f t="shared" si="45"/>
        <v>0</v>
      </c>
      <c r="BV52" s="54">
        <f t="shared" si="33"/>
        <v>1</v>
      </c>
      <c r="BW52" s="54">
        <f t="shared" si="34"/>
        <v>1</v>
      </c>
      <c r="BX52" s="54">
        <f t="shared" si="35"/>
        <v>1</v>
      </c>
      <c r="BY52" s="54">
        <f t="shared" si="36"/>
        <v>1</v>
      </c>
      <c r="BZ52" s="54">
        <f t="shared" si="37"/>
        <v>1</v>
      </c>
      <c r="CA52" s="54">
        <f t="shared" si="38"/>
        <v>1</v>
      </c>
      <c r="CB52" s="54">
        <f t="shared" si="39"/>
        <v>1</v>
      </c>
      <c r="CC52" s="54">
        <f t="shared" si="40"/>
        <v>1</v>
      </c>
      <c r="CD52" s="54">
        <f t="shared" si="41"/>
        <v>1</v>
      </c>
      <c r="CE52" s="55">
        <f t="shared" si="42"/>
        <v>1</v>
      </c>
      <c r="CF52" s="56">
        <f t="shared" si="43"/>
        <v>0.9</v>
      </c>
      <c r="CG52" s="56">
        <f t="shared" si="44"/>
        <v>0.1</v>
      </c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</row>
    <row r="53" spans="2:109" s="6" customFormat="1">
      <c r="B53" s="28"/>
      <c r="C53" s="292"/>
      <c r="D53" s="52">
        <f t="shared" si="9"/>
        <v>48</v>
      </c>
      <c r="E53" s="67" t="s">
        <v>467</v>
      </c>
      <c r="F53" s="67" t="s">
        <v>468</v>
      </c>
      <c r="G53" s="67" t="s">
        <v>469</v>
      </c>
      <c r="H53" s="67" t="s">
        <v>470</v>
      </c>
      <c r="I53" s="288" t="s">
        <v>471</v>
      </c>
      <c r="J53" s="83" t="s">
        <v>472</v>
      </c>
      <c r="K53" s="52" t="s">
        <v>1</v>
      </c>
      <c r="L53" s="144" t="s">
        <v>1</v>
      </c>
      <c r="M53" s="144" t="s">
        <v>1</v>
      </c>
      <c r="N53" s="144" t="s">
        <v>180</v>
      </c>
      <c r="O53" s="144" t="s">
        <v>1</v>
      </c>
      <c r="P53" s="144" t="s">
        <v>1</v>
      </c>
      <c r="Q53" s="94"/>
      <c r="R53" s="145" t="s">
        <v>51</v>
      </c>
      <c r="S53" s="37" t="s">
        <v>51</v>
      </c>
      <c r="T53" s="37" t="s">
        <v>51</v>
      </c>
      <c r="U53" s="37" t="s">
        <v>51</v>
      </c>
      <c r="V53" s="37" t="s">
        <v>51</v>
      </c>
      <c r="W53" s="37" t="s">
        <v>51</v>
      </c>
      <c r="X53" s="37" t="s">
        <v>51</v>
      </c>
      <c r="Y53" s="37" t="s">
        <v>51</v>
      </c>
      <c r="Z53" s="37" t="s">
        <v>51</v>
      </c>
      <c r="AA53" s="76" t="s">
        <v>51</v>
      </c>
      <c r="AB53" s="52">
        <v>28</v>
      </c>
      <c r="AC53" s="38">
        <v>28</v>
      </c>
      <c r="AD53" s="327">
        <f t="shared" si="0"/>
        <v>1</v>
      </c>
      <c r="AE53" s="39">
        <f t="shared" si="12"/>
        <v>1</v>
      </c>
      <c r="AF53" s="40">
        <f t="shared" si="13"/>
        <v>1</v>
      </c>
      <c r="AG53" s="41">
        <f t="shared" si="14"/>
        <v>1</v>
      </c>
      <c r="AH53" s="41">
        <f t="shared" si="15"/>
        <v>1</v>
      </c>
      <c r="AI53" s="41">
        <f t="shared" si="16"/>
        <v>1</v>
      </c>
      <c r="AJ53" s="41">
        <f t="shared" si="17"/>
        <v>1</v>
      </c>
      <c r="AK53" s="41">
        <f t="shared" si="18"/>
        <v>1</v>
      </c>
      <c r="AL53" s="41">
        <f t="shared" si="19"/>
        <v>1</v>
      </c>
      <c r="AM53" s="41">
        <f t="shared" si="20"/>
        <v>1</v>
      </c>
      <c r="AN53" s="42">
        <f t="shared" si="21"/>
        <v>1</v>
      </c>
      <c r="AP53" s="40">
        <f t="shared" si="22"/>
        <v>0</v>
      </c>
      <c r="AQ53" s="40">
        <f t="shared" si="23"/>
        <v>0</v>
      </c>
      <c r="AR53" s="41">
        <f t="shared" si="24"/>
        <v>0</v>
      </c>
      <c r="AS53" s="41">
        <f t="shared" si="25"/>
        <v>0</v>
      </c>
      <c r="AT53" s="41">
        <f t="shared" si="26"/>
        <v>0</v>
      </c>
      <c r="AU53" s="41">
        <f t="shared" si="27"/>
        <v>0</v>
      </c>
      <c r="AV53" s="41">
        <f t="shared" si="28"/>
        <v>0</v>
      </c>
      <c r="AW53" s="41">
        <f t="shared" si="29"/>
        <v>0</v>
      </c>
      <c r="AX53" s="41">
        <f t="shared" si="30"/>
        <v>0</v>
      </c>
      <c r="AY53" s="42">
        <f t="shared" si="31"/>
        <v>0</v>
      </c>
      <c r="BA53" s="40">
        <f t="shared" si="45"/>
        <v>0</v>
      </c>
      <c r="BB53" s="40">
        <f t="shared" si="45"/>
        <v>0</v>
      </c>
      <c r="BC53" s="41">
        <f t="shared" si="45"/>
        <v>0</v>
      </c>
      <c r="BD53" s="41">
        <f t="shared" si="45"/>
        <v>0</v>
      </c>
      <c r="BE53" s="41">
        <f t="shared" si="45"/>
        <v>0</v>
      </c>
      <c r="BF53" s="41">
        <f t="shared" si="45"/>
        <v>0</v>
      </c>
      <c r="BG53" s="41">
        <f t="shared" si="45"/>
        <v>0</v>
      </c>
      <c r="BH53" s="41">
        <f t="shared" si="45"/>
        <v>0</v>
      </c>
      <c r="BI53" s="41">
        <f t="shared" si="45"/>
        <v>0</v>
      </c>
      <c r="BJ53" s="42">
        <f t="shared" si="45"/>
        <v>0</v>
      </c>
      <c r="BV53" s="54">
        <f t="shared" si="33"/>
        <v>1</v>
      </c>
      <c r="BW53" s="54">
        <f t="shared" si="34"/>
        <v>1</v>
      </c>
      <c r="BX53" s="54">
        <f t="shared" si="35"/>
        <v>1</v>
      </c>
      <c r="BY53" s="54">
        <f t="shared" si="36"/>
        <v>1</v>
      </c>
      <c r="BZ53" s="54">
        <f t="shared" si="37"/>
        <v>1</v>
      </c>
      <c r="CA53" s="54">
        <f t="shared" si="38"/>
        <v>1</v>
      </c>
      <c r="CB53" s="54">
        <f t="shared" si="39"/>
        <v>1</v>
      </c>
      <c r="CC53" s="54">
        <f t="shared" si="40"/>
        <v>1</v>
      </c>
      <c r="CD53" s="54">
        <f t="shared" si="41"/>
        <v>1</v>
      </c>
      <c r="CE53" s="55">
        <f t="shared" si="42"/>
        <v>1</v>
      </c>
      <c r="CF53" s="56">
        <f t="shared" si="43"/>
        <v>0.9</v>
      </c>
      <c r="CG53" s="56">
        <f t="shared" si="44"/>
        <v>0.1</v>
      </c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</row>
    <row r="54" spans="2:109" s="6" customFormat="1">
      <c r="B54" s="28"/>
      <c r="C54" s="292"/>
      <c r="D54" s="52">
        <f t="shared" si="9"/>
        <v>49</v>
      </c>
      <c r="E54" s="46" t="s">
        <v>357</v>
      </c>
      <c r="F54" s="46" t="s">
        <v>308</v>
      </c>
      <c r="G54" s="46" t="s">
        <v>473</v>
      </c>
      <c r="H54" s="46" t="s">
        <v>358</v>
      </c>
      <c r="I54" s="91" t="s">
        <v>359</v>
      </c>
      <c r="J54" s="49" t="s">
        <v>360</v>
      </c>
      <c r="K54" s="52" t="s">
        <v>1</v>
      </c>
      <c r="L54" s="144" t="s">
        <v>1</v>
      </c>
      <c r="M54" s="144" t="s">
        <v>1</v>
      </c>
      <c r="N54" s="144" t="s">
        <v>180</v>
      </c>
      <c r="O54" s="144" t="s">
        <v>1</v>
      </c>
      <c r="P54" s="144" t="s">
        <v>1</v>
      </c>
      <c r="Q54" s="95"/>
      <c r="R54" s="145" t="s">
        <v>51</v>
      </c>
      <c r="S54" s="37" t="s">
        <v>51</v>
      </c>
      <c r="T54" s="37" t="s">
        <v>51</v>
      </c>
      <c r="U54" s="37" t="s">
        <v>51</v>
      </c>
      <c r="V54" s="37" t="s">
        <v>51</v>
      </c>
      <c r="W54" s="37" t="s">
        <v>51</v>
      </c>
      <c r="X54" s="37" t="s">
        <v>51</v>
      </c>
      <c r="Y54" s="37" t="s">
        <v>51</v>
      </c>
      <c r="Z54" s="37" t="s">
        <v>51</v>
      </c>
      <c r="AA54" s="76" t="s">
        <v>51</v>
      </c>
      <c r="AB54" s="52">
        <v>24</v>
      </c>
      <c r="AC54" s="38">
        <v>24</v>
      </c>
      <c r="AD54" s="327">
        <f t="shared" si="0"/>
        <v>1</v>
      </c>
      <c r="AE54" s="39">
        <f t="shared" si="12"/>
        <v>1</v>
      </c>
      <c r="AF54" s="40">
        <f t="shared" si="13"/>
        <v>1</v>
      </c>
      <c r="AG54" s="41">
        <f t="shared" si="14"/>
        <v>1</v>
      </c>
      <c r="AH54" s="41">
        <f t="shared" si="15"/>
        <v>1</v>
      </c>
      <c r="AI54" s="41">
        <f t="shared" si="16"/>
        <v>1</v>
      </c>
      <c r="AJ54" s="41">
        <f t="shared" si="17"/>
        <v>1</v>
      </c>
      <c r="AK54" s="41">
        <f t="shared" si="18"/>
        <v>1</v>
      </c>
      <c r="AL54" s="41">
        <f t="shared" si="19"/>
        <v>1</v>
      </c>
      <c r="AM54" s="41">
        <f t="shared" si="20"/>
        <v>1</v>
      </c>
      <c r="AN54" s="42">
        <f t="shared" si="21"/>
        <v>1</v>
      </c>
      <c r="AP54" s="40">
        <f t="shared" si="22"/>
        <v>0</v>
      </c>
      <c r="AQ54" s="40">
        <f t="shared" si="23"/>
        <v>0</v>
      </c>
      <c r="AR54" s="41">
        <f t="shared" si="24"/>
        <v>0</v>
      </c>
      <c r="AS54" s="41">
        <f t="shared" si="25"/>
        <v>0</v>
      </c>
      <c r="AT54" s="41">
        <f t="shared" si="26"/>
        <v>0</v>
      </c>
      <c r="AU54" s="41">
        <f t="shared" si="27"/>
        <v>0</v>
      </c>
      <c r="AV54" s="41">
        <f t="shared" si="28"/>
        <v>0</v>
      </c>
      <c r="AW54" s="41">
        <f t="shared" si="29"/>
        <v>0</v>
      </c>
      <c r="AX54" s="41">
        <f t="shared" si="30"/>
        <v>0</v>
      </c>
      <c r="AY54" s="42">
        <f t="shared" si="31"/>
        <v>0</v>
      </c>
      <c r="BA54" s="40">
        <f t="shared" si="45"/>
        <v>0</v>
      </c>
      <c r="BB54" s="40">
        <f t="shared" si="45"/>
        <v>0</v>
      </c>
      <c r="BC54" s="41">
        <f t="shared" si="45"/>
        <v>0</v>
      </c>
      <c r="BD54" s="41">
        <f t="shared" si="45"/>
        <v>0</v>
      </c>
      <c r="BE54" s="41">
        <f t="shared" si="45"/>
        <v>0</v>
      </c>
      <c r="BF54" s="41">
        <f t="shared" si="45"/>
        <v>0</v>
      </c>
      <c r="BG54" s="41">
        <f t="shared" si="45"/>
        <v>0</v>
      </c>
      <c r="BH54" s="41">
        <f t="shared" si="45"/>
        <v>0</v>
      </c>
      <c r="BI54" s="41">
        <f t="shared" si="45"/>
        <v>0</v>
      </c>
      <c r="BJ54" s="42">
        <f t="shared" si="45"/>
        <v>0</v>
      </c>
      <c r="BV54" s="54">
        <f t="shared" si="33"/>
        <v>1</v>
      </c>
      <c r="BW54" s="54">
        <f t="shared" si="34"/>
        <v>1</v>
      </c>
      <c r="BX54" s="54">
        <f t="shared" si="35"/>
        <v>1</v>
      </c>
      <c r="BY54" s="54">
        <f t="shared" si="36"/>
        <v>1</v>
      </c>
      <c r="BZ54" s="54">
        <f t="shared" si="37"/>
        <v>1</v>
      </c>
      <c r="CA54" s="54">
        <f t="shared" si="38"/>
        <v>1</v>
      </c>
      <c r="CB54" s="54">
        <f t="shared" si="39"/>
        <v>1</v>
      </c>
      <c r="CC54" s="54">
        <f t="shared" si="40"/>
        <v>1</v>
      </c>
      <c r="CD54" s="54">
        <f t="shared" si="41"/>
        <v>1</v>
      </c>
      <c r="CE54" s="55">
        <f t="shared" si="42"/>
        <v>1</v>
      </c>
      <c r="CF54" s="56">
        <f t="shared" si="43"/>
        <v>0.9</v>
      </c>
      <c r="CG54" s="56">
        <f t="shared" si="44"/>
        <v>0.1</v>
      </c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</row>
    <row r="55" spans="2:109" s="6" customFormat="1">
      <c r="B55" s="28"/>
      <c r="C55" s="292"/>
      <c r="D55" s="52">
        <f t="shared" si="9"/>
        <v>50</v>
      </c>
      <c r="E55" s="67" t="s">
        <v>361</v>
      </c>
      <c r="F55" s="67" t="s">
        <v>362</v>
      </c>
      <c r="G55" s="67" t="s">
        <v>363</v>
      </c>
      <c r="H55" s="67" t="s">
        <v>364</v>
      </c>
      <c r="I55" s="82" t="s">
        <v>109</v>
      </c>
      <c r="J55" s="83" t="s">
        <v>365</v>
      </c>
      <c r="K55" s="52" t="s">
        <v>1</v>
      </c>
      <c r="L55" s="144" t="s">
        <v>1</v>
      </c>
      <c r="M55" s="144" t="s">
        <v>1</v>
      </c>
      <c r="N55" s="144" t="s">
        <v>180</v>
      </c>
      <c r="O55" s="144" t="s">
        <v>1</v>
      </c>
      <c r="P55" s="144" t="s">
        <v>1</v>
      </c>
      <c r="Q55" s="94"/>
      <c r="R55" s="145" t="s">
        <v>51</v>
      </c>
      <c r="S55" s="37" t="s">
        <v>51</v>
      </c>
      <c r="T55" s="37" t="s">
        <v>51</v>
      </c>
      <c r="U55" s="37" t="s">
        <v>51</v>
      </c>
      <c r="V55" s="37" t="s">
        <v>51</v>
      </c>
      <c r="W55" s="37" t="s">
        <v>51</v>
      </c>
      <c r="X55" s="37" t="s">
        <v>51</v>
      </c>
      <c r="Y55" s="37" t="s">
        <v>51</v>
      </c>
      <c r="Z55" s="37" t="s">
        <v>51</v>
      </c>
      <c r="AA55" s="76" t="s">
        <v>51</v>
      </c>
      <c r="AB55" s="52">
        <v>24</v>
      </c>
      <c r="AC55" s="38">
        <v>24</v>
      </c>
      <c r="AD55" s="327">
        <f t="shared" si="0"/>
        <v>1</v>
      </c>
      <c r="AE55" s="39">
        <f t="shared" si="12"/>
        <v>1</v>
      </c>
      <c r="AF55" s="40">
        <f t="shared" si="13"/>
        <v>1</v>
      </c>
      <c r="AG55" s="41">
        <f t="shared" si="14"/>
        <v>1</v>
      </c>
      <c r="AH55" s="41">
        <f t="shared" si="15"/>
        <v>1</v>
      </c>
      <c r="AI55" s="41">
        <f t="shared" si="16"/>
        <v>1</v>
      </c>
      <c r="AJ55" s="41">
        <f t="shared" si="17"/>
        <v>1</v>
      </c>
      <c r="AK55" s="41">
        <f t="shared" si="18"/>
        <v>1</v>
      </c>
      <c r="AL55" s="41">
        <f t="shared" si="19"/>
        <v>1</v>
      </c>
      <c r="AM55" s="41">
        <f t="shared" si="20"/>
        <v>1</v>
      </c>
      <c r="AN55" s="42">
        <f t="shared" si="21"/>
        <v>1</v>
      </c>
      <c r="AP55" s="40">
        <f t="shared" si="22"/>
        <v>0</v>
      </c>
      <c r="AQ55" s="40">
        <f t="shared" si="23"/>
        <v>0</v>
      </c>
      <c r="AR55" s="41">
        <f t="shared" si="24"/>
        <v>0</v>
      </c>
      <c r="AS55" s="41">
        <f t="shared" si="25"/>
        <v>0</v>
      </c>
      <c r="AT55" s="41">
        <f t="shared" si="26"/>
        <v>0</v>
      </c>
      <c r="AU55" s="41">
        <f t="shared" si="27"/>
        <v>0</v>
      </c>
      <c r="AV55" s="41">
        <f t="shared" si="28"/>
        <v>0</v>
      </c>
      <c r="AW55" s="41">
        <f t="shared" si="29"/>
        <v>0</v>
      </c>
      <c r="AX55" s="41">
        <f t="shared" si="30"/>
        <v>0</v>
      </c>
      <c r="AY55" s="42">
        <f t="shared" si="31"/>
        <v>0</v>
      </c>
      <c r="BA55" s="40">
        <f t="shared" si="45"/>
        <v>0</v>
      </c>
      <c r="BB55" s="40">
        <f t="shared" si="45"/>
        <v>0</v>
      </c>
      <c r="BC55" s="41">
        <f t="shared" si="45"/>
        <v>0</v>
      </c>
      <c r="BD55" s="41">
        <f t="shared" si="45"/>
        <v>0</v>
      </c>
      <c r="BE55" s="41">
        <f t="shared" si="45"/>
        <v>0</v>
      </c>
      <c r="BF55" s="41">
        <f t="shared" si="45"/>
        <v>0</v>
      </c>
      <c r="BG55" s="41">
        <f t="shared" si="45"/>
        <v>0</v>
      </c>
      <c r="BH55" s="41">
        <f t="shared" si="45"/>
        <v>0</v>
      </c>
      <c r="BI55" s="41">
        <f t="shared" si="45"/>
        <v>0</v>
      </c>
      <c r="BJ55" s="42">
        <f t="shared" si="45"/>
        <v>0</v>
      </c>
      <c r="BV55" s="54">
        <f t="shared" si="33"/>
        <v>1</v>
      </c>
      <c r="BW55" s="54">
        <f t="shared" si="34"/>
        <v>1</v>
      </c>
      <c r="BX55" s="54">
        <f t="shared" si="35"/>
        <v>1</v>
      </c>
      <c r="BY55" s="54">
        <f t="shared" si="36"/>
        <v>1</v>
      </c>
      <c r="BZ55" s="54">
        <f t="shared" si="37"/>
        <v>1</v>
      </c>
      <c r="CA55" s="54">
        <f t="shared" si="38"/>
        <v>1</v>
      </c>
      <c r="CB55" s="54">
        <f t="shared" si="39"/>
        <v>1</v>
      </c>
      <c r="CC55" s="54">
        <f t="shared" si="40"/>
        <v>1</v>
      </c>
      <c r="CD55" s="54">
        <f t="shared" si="41"/>
        <v>1</v>
      </c>
      <c r="CE55" s="55">
        <f t="shared" si="42"/>
        <v>1</v>
      </c>
      <c r="CF55" s="56">
        <f t="shared" si="43"/>
        <v>0.9</v>
      </c>
      <c r="CG55" s="56">
        <f t="shared" si="44"/>
        <v>0.1</v>
      </c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</row>
    <row r="56" spans="2:109" s="6" customFormat="1">
      <c r="B56" s="28"/>
      <c r="C56" s="292"/>
      <c r="D56" s="52">
        <f t="shared" si="9"/>
        <v>51</v>
      </c>
      <c r="E56" s="67" t="s">
        <v>352</v>
      </c>
      <c r="F56" s="67" t="s">
        <v>55</v>
      </c>
      <c r="G56" s="67" t="s">
        <v>353</v>
      </c>
      <c r="H56" s="67" t="s">
        <v>354</v>
      </c>
      <c r="I56" s="82" t="s">
        <v>355</v>
      </c>
      <c r="J56" s="84" t="s">
        <v>356</v>
      </c>
      <c r="K56" s="52" t="s">
        <v>1</v>
      </c>
      <c r="L56" s="144" t="s">
        <v>1</v>
      </c>
      <c r="M56" s="144" t="s">
        <v>1</v>
      </c>
      <c r="N56" s="144" t="s">
        <v>180</v>
      </c>
      <c r="O56" s="144" t="s">
        <v>1</v>
      </c>
      <c r="P56" s="144" t="s">
        <v>1</v>
      </c>
      <c r="Q56" s="94"/>
      <c r="R56" s="145" t="s">
        <v>51</v>
      </c>
      <c r="S56" s="37" t="s">
        <v>51</v>
      </c>
      <c r="T56" s="37" t="s">
        <v>51</v>
      </c>
      <c r="U56" s="37" t="s">
        <v>51</v>
      </c>
      <c r="V56" s="37" t="s">
        <v>51</v>
      </c>
      <c r="W56" s="37" t="s">
        <v>51</v>
      </c>
      <c r="X56" s="37" t="s">
        <v>51</v>
      </c>
      <c r="Y56" s="37" t="s">
        <v>51</v>
      </c>
      <c r="Z56" s="37" t="s">
        <v>51</v>
      </c>
      <c r="AA56" s="76" t="s">
        <v>51</v>
      </c>
      <c r="AB56" s="52">
        <v>15</v>
      </c>
      <c r="AC56" s="38">
        <v>15</v>
      </c>
      <c r="AD56" s="327">
        <f t="shared" si="0"/>
        <v>1</v>
      </c>
      <c r="AE56" s="39">
        <f t="shared" si="12"/>
        <v>1</v>
      </c>
      <c r="AF56" s="40">
        <f t="shared" si="13"/>
        <v>1</v>
      </c>
      <c r="AG56" s="41">
        <f t="shared" si="14"/>
        <v>1</v>
      </c>
      <c r="AH56" s="41">
        <f t="shared" si="15"/>
        <v>1</v>
      </c>
      <c r="AI56" s="41">
        <f t="shared" si="16"/>
        <v>1</v>
      </c>
      <c r="AJ56" s="41">
        <f t="shared" si="17"/>
        <v>1</v>
      </c>
      <c r="AK56" s="41">
        <f t="shared" si="18"/>
        <v>1</v>
      </c>
      <c r="AL56" s="41">
        <f t="shared" si="19"/>
        <v>1</v>
      </c>
      <c r="AM56" s="41">
        <f t="shared" si="20"/>
        <v>1</v>
      </c>
      <c r="AN56" s="42">
        <f t="shared" si="21"/>
        <v>1</v>
      </c>
      <c r="AP56" s="40">
        <f t="shared" si="22"/>
        <v>0</v>
      </c>
      <c r="AQ56" s="40">
        <f t="shared" si="23"/>
        <v>0</v>
      </c>
      <c r="AR56" s="41">
        <f t="shared" si="24"/>
        <v>0</v>
      </c>
      <c r="AS56" s="41">
        <f t="shared" si="25"/>
        <v>0</v>
      </c>
      <c r="AT56" s="41">
        <f t="shared" si="26"/>
        <v>0</v>
      </c>
      <c r="AU56" s="41">
        <f t="shared" si="27"/>
        <v>0</v>
      </c>
      <c r="AV56" s="41">
        <f t="shared" si="28"/>
        <v>0</v>
      </c>
      <c r="AW56" s="41">
        <f t="shared" si="29"/>
        <v>0</v>
      </c>
      <c r="AX56" s="41">
        <f t="shared" si="30"/>
        <v>0</v>
      </c>
      <c r="AY56" s="42">
        <f t="shared" si="31"/>
        <v>0</v>
      </c>
      <c r="BA56" s="40">
        <f t="shared" si="45"/>
        <v>0</v>
      </c>
      <c r="BB56" s="40">
        <f t="shared" si="45"/>
        <v>0</v>
      </c>
      <c r="BC56" s="41">
        <f t="shared" si="45"/>
        <v>0</v>
      </c>
      <c r="BD56" s="41">
        <f t="shared" si="45"/>
        <v>0</v>
      </c>
      <c r="BE56" s="41">
        <f t="shared" si="45"/>
        <v>0</v>
      </c>
      <c r="BF56" s="41">
        <f t="shared" si="45"/>
        <v>0</v>
      </c>
      <c r="BG56" s="41">
        <f t="shared" si="45"/>
        <v>0</v>
      </c>
      <c r="BH56" s="41">
        <f t="shared" si="45"/>
        <v>0</v>
      </c>
      <c r="BI56" s="41">
        <f t="shared" si="45"/>
        <v>0</v>
      </c>
      <c r="BJ56" s="42">
        <f t="shared" si="45"/>
        <v>0</v>
      </c>
      <c r="BV56" s="54">
        <f t="shared" si="33"/>
        <v>1</v>
      </c>
      <c r="BW56" s="54">
        <f t="shared" si="34"/>
        <v>1</v>
      </c>
      <c r="BX56" s="54">
        <f t="shared" si="35"/>
        <v>1</v>
      </c>
      <c r="BY56" s="54">
        <f t="shared" si="36"/>
        <v>1</v>
      </c>
      <c r="BZ56" s="54">
        <f t="shared" si="37"/>
        <v>1</v>
      </c>
      <c r="CA56" s="54">
        <f t="shared" si="38"/>
        <v>1</v>
      </c>
      <c r="CB56" s="54">
        <f t="shared" si="39"/>
        <v>1</v>
      </c>
      <c r="CC56" s="54">
        <f t="shared" si="40"/>
        <v>1</v>
      </c>
      <c r="CD56" s="54">
        <f t="shared" si="41"/>
        <v>1</v>
      </c>
      <c r="CE56" s="55">
        <f t="shared" si="42"/>
        <v>1</v>
      </c>
      <c r="CF56" s="56">
        <f t="shared" si="43"/>
        <v>0.9</v>
      </c>
      <c r="CG56" s="56">
        <f t="shared" si="44"/>
        <v>0.1</v>
      </c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</row>
    <row r="57" spans="2:109" s="6" customFormat="1">
      <c r="B57" s="28"/>
      <c r="C57" s="292"/>
      <c r="D57" s="52">
        <f t="shared" si="9"/>
        <v>52</v>
      </c>
      <c r="E57" s="67" t="s">
        <v>398</v>
      </c>
      <c r="F57" s="67" t="s">
        <v>362</v>
      </c>
      <c r="G57" s="67" t="s">
        <v>391</v>
      </c>
      <c r="H57" s="67" t="s">
        <v>364</v>
      </c>
      <c r="I57" s="82" t="s">
        <v>109</v>
      </c>
      <c r="J57" s="83" t="s">
        <v>365</v>
      </c>
      <c r="K57" s="52" t="s">
        <v>1</v>
      </c>
      <c r="L57" s="144" t="s">
        <v>1</v>
      </c>
      <c r="M57" s="144" t="s">
        <v>1</v>
      </c>
      <c r="N57" s="144" t="s">
        <v>180</v>
      </c>
      <c r="O57" s="144" t="s">
        <v>1</v>
      </c>
      <c r="P57" s="144" t="s">
        <v>1</v>
      </c>
      <c r="Q57" s="94"/>
      <c r="R57" s="145" t="s">
        <v>51</v>
      </c>
      <c r="S57" s="37" t="s">
        <v>51</v>
      </c>
      <c r="T57" s="37" t="s">
        <v>51</v>
      </c>
      <c r="U57" s="37" t="s">
        <v>51</v>
      </c>
      <c r="V57" s="37" t="s">
        <v>51</v>
      </c>
      <c r="W57" s="37" t="s">
        <v>51</v>
      </c>
      <c r="X57" s="37" t="s">
        <v>51</v>
      </c>
      <c r="Y57" s="37" t="s">
        <v>51</v>
      </c>
      <c r="Z57" s="37" t="s">
        <v>51</v>
      </c>
      <c r="AA57" s="76" t="s">
        <v>51</v>
      </c>
      <c r="AB57" s="52">
        <v>15</v>
      </c>
      <c r="AC57" s="38">
        <v>15</v>
      </c>
      <c r="AD57" s="327">
        <f t="shared" si="0"/>
        <v>1</v>
      </c>
      <c r="AE57" s="39">
        <f t="shared" si="12"/>
        <v>1</v>
      </c>
      <c r="AF57" s="40">
        <f t="shared" si="13"/>
        <v>1</v>
      </c>
      <c r="AG57" s="41">
        <f t="shared" si="14"/>
        <v>1</v>
      </c>
      <c r="AH57" s="41">
        <f t="shared" si="15"/>
        <v>1</v>
      </c>
      <c r="AI57" s="41">
        <f t="shared" si="16"/>
        <v>1</v>
      </c>
      <c r="AJ57" s="41">
        <f t="shared" si="17"/>
        <v>1</v>
      </c>
      <c r="AK57" s="41">
        <f t="shared" si="18"/>
        <v>1</v>
      </c>
      <c r="AL57" s="41">
        <f t="shared" si="19"/>
        <v>1</v>
      </c>
      <c r="AM57" s="41">
        <f t="shared" si="20"/>
        <v>1</v>
      </c>
      <c r="AN57" s="42">
        <f t="shared" si="21"/>
        <v>1</v>
      </c>
      <c r="AP57" s="40">
        <f t="shared" si="22"/>
        <v>0</v>
      </c>
      <c r="AQ57" s="40">
        <f t="shared" si="23"/>
        <v>0</v>
      </c>
      <c r="AR57" s="41">
        <f t="shared" si="24"/>
        <v>0</v>
      </c>
      <c r="AS57" s="41">
        <f t="shared" si="25"/>
        <v>0</v>
      </c>
      <c r="AT57" s="41">
        <f t="shared" si="26"/>
        <v>0</v>
      </c>
      <c r="AU57" s="41">
        <f t="shared" si="27"/>
        <v>0</v>
      </c>
      <c r="AV57" s="41">
        <f t="shared" si="28"/>
        <v>0</v>
      </c>
      <c r="AW57" s="41">
        <f t="shared" si="29"/>
        <v>0</v>
      </c>
      <c r="AX57" s="41">
        <f t="shared" si="30"/>
        <v>0</v>
      </c>
      <c r="AY57" s="42">
        <f t="shared" si="31"/>
        <v>0</v>
      </c>
      <c r="BA57" s="40">
        <f t="shared" si="45"/>
        <v>0</v>
      </c>
      <c r="BB57" s="40">
        <f t="shared" si="45"/>
        <v>0</v>
      </c>
      <c r="BC57" s="41">
        <f t="shared" si="45"/>
        <v>0</v>
      </c>
      <c r="BD57" s="41">
        <f t="shared" si="45"/>
        <v>0</v>
      </c>
      <c r="BE57" s="41">
        <f t="shared" si="45"/>
        <v>0</v>
      </c>
      <c r="BF57" s="41">
        <f t="shared" si="45"/>
        <v>0</v>
      </c>
      <c r="BG57" s="41">
        <f t="shared" si="45"/>
        <v>0</v>
      </c>
      <c r="BH57" s="41">
        <f t="shared" si="45"/>
        <v>0</v>
      </c>
      <c r="BI57" s="41">
        <f t="shared" si="45"/>
        <v>0</v>
      </c>
      <c r="BJ57" s="42">
        <f t="shared" si="45"/>
        <v>0</v>
      </c>
      <c r="BV57" s="54">
        <f t="shared" si="33"/>
        <v>1</v>
      </c>
      <c r="BW57" s="54">
        <f t="shared" si="34"/>
        <v>1</v>
      </c>
      <c r="BX57" s="54">
        <f t="shared" si="35"/>
        <v>1</v>
      </c>
      <c r="BY57" s="54">
        <f t="shared" si="36"/>
        <v>1</v>
      </c>
      <c r="BZ57" s="54">
        <f t="shared" si="37"/>
        <v>1</v>
      </c>
      <c r="CA57" s="54">
        <f t="shared" si="38"/>
        <v>1</v>
      </c>
      <c r="CB57" s="54">
        <f t="shared" si="39"/>
        <v>1</v>
      </c>
      <c r="CC57" s="54">
        <f t="shared" si="40"/>
        <v>1</v>
      </c>
      <c r="CD57" s="54">
        <f t="shared" si="41"/>
        <v>1</v>
      </c>
      <c r="CE57" s="55">
        <f t="shared" si="42"/>
        <v>1</v>
      </c>
      <c r="CF57" s="56">
        <f t="shared" si="43"/>
        <v>0.9</v>
      </c>
      <c r="CG57" s="56">
        <f t="shared" si="44"/>
        <v>0.1</v>
      </c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</row>
    <row r="58" spans="2:109" s="6" customFormat="1">
      <c r="B58" s="28"/>
      <c r="C58" s="292"/>
      <c r="D58" s="52">
        <f t="shared" si="9"/>
        <v>53</v>
      </c>
      <c r="E58" s="67" t="s">
        <v>186</v>
      </c>
      <c r="F58" s="67" t="s">
        <v>55</v>
      </c>
      <c r="G58" s="67" t="s">
        <v>372</v>
      </c>
      <c r="H58" s="67" t="s">
        <v>372</v>
      </c>
      <c r="I58" s="82" t="s">
        <v>373</v>
      </c>
      <c r="J58" s="83" t="s">
        <v>374</v>
      </c>
      <c r="K58" s="52" t="s">
        <v>1</v>
      </c>
      <c r="L58" s="144" t="s">
        <v>1</v>
      </c>
      <c r="M58" s="144" t="s">
        <v>1</v>
      </c>
      <c r="N58" s="144" t="s">
        <v>180</v>
      </c>
      <c r="O58" s="144" t="s">
        <v>1</v>
      </c>
      <c r="P58" s="144" t="s">
        <v>1</v>
      </c>
      <c r="Q58" s="94"/>
      <c r="R58" s="145" t="s">
        <v>51</v>
      </c>
      <c r="S58" s="37" t="s">
        <v>51</v>
      </c>
      <c r="T58" s="37" t="s">
        <v>51</v>
      </c>
      <c r="U58" s="37" t="s">
        <v>51</v>
      </c>
      <c r="V58" s="37" t="s">
        <v>51</v>
      </c>
      <c r="W58" s="37" t="s">
        <v>51</v>
      </c>
      <c r="X58" s="37" t="s">
        <v>51</v>
      </c>
      <c r="Y58" s="37" t="s">
        <v>51</v>
      </c>
      <c r="Z58" s="37" t="s">
        <v>51</v>
      </c>
      <c r="AA58" s="76" t="s">
        <v>51</v>
      </c>
      <c r="AB58" s="52">
        <v>14</v>
      </c>
      <c r="AC58" s="38">
        <v>14</v>
      </c>
      <c r="AD58" s="327">
        <f t="shared" si="0"/>
        <v>1</v>
      </c>
      <c r="AE58" s="39">
        <f t="shared" si="12"/>
        <v>1</v>
      </c>
      <c r="AF58" s="40">
        <f t="shared" si="13"/>
        <v>1</v>
      </c>
      <c r="AG58" s="41">
        <f t="shared" si="14"/>
        <v>1</v>
      </c>
      <c r="AH58" s="41">
        <f t="shared" si="15"/>
        <v>1</v>
      </c>
      <c r="AI58" s="41">
        <f t="shared" si="16"/>
        <v>1</v>
      </c>
      <c r="AJ58" s="41">
        <f t="shared" si="17"/>
        <v>1</v>
      </c>
      <c r="AK58" s="41">
        <f t="shared" si="18"/>
        <v>1</v>
      </c>
      <c r="AL58" s="41">
        <f t="shared" si="19"/>
        <v>1</v>
      </c>
      <c r="AM58" s="41">
        <f t="shared" si="20"/>
        <v>1</v>
      </c>
      <c r="AN58" s="42">
        <f t="shared" si="21"/>
        <v>1</v>
      </c>
      <c r="AP58" s="40">
        <f t="shared" si="22"/>
        <v>0</v>
      </c>
      <c r="AQ58" s="40">
        <f t="shared" si="23"/>
        <v>0</v>
      </c>
      <c r="AR58" s="41">
        <f t="shared" si="24"/>
        <v>0</v>
      </c>
      <c r="AS58" s="41">
        <f t="shared" si="25"/>
        <v>0</v>
      </c>
      <c r="AT58" s="41">
        <f t="shared" si="26"/>
        <v>0</v>
      </c>
      <c r="AU58" s="41">
        <f t="shared" si="27"/>
        <v>0</v>
      </c>
      <c r="AV58" s="41">
        <f t="shared" si="28"/>
        <v>0</v>
      </c>
      <c r="AW58" s="41">
        <f t="shared" si="29"/>
        <v>0</v>
      </c>
      <c r="AX58" s="41">
        <f t="shared" si="30"/>
        <v>0</v>
      </c>
      <c r="AY58" s="42">
        <f t="shared" si="31"/>
        <v>0</v>
      </c>
      <c r="BA58" s="40">
        <f t="shared" si="45"/>
        <v>0</v>
      </c>
      <c r="BB58" s="40">
        <f t="shared" si="45"/>
        <v>0</v>
      </c>
      <c r="BC58" s="41">
        <f t="shared" si="45"/>
        <v>0</v>
      </c>
      <c r="BD58" s="41">
        <f t="shared" si="45"/>
        <v>0</v>
      </c>
      <c r="BE58" s="41">
        <f t="shared" si="45"/>
        <v>0</v>
      </c>
      <c r="BF58" s="41">
        <f t="shared" si="45"/>
        <v>0</v>
      </c>
      <c r="BG58" s="41">
        <f t="shared" si="45"/>
        <v>0</v>
      </c>
      <c r="BH58" s="41">
        <f t="shared" si="45"/>
        <v>0</v>
      </c>
      <c r="BI58" s="41">
        <f t="shared" si="45"/>
        <v>0</v>
      </c>
      <c r="BJ58" s="42">
        <f t="shared" si="45"/>
        <v>0</v>
      </c>
      <c r="BV58" s="54">
        <f t="shared" si="33"/>
        <v>1</v>
      </c>
      <c r="BW58" s="54">
        <f t="shared" si="34"/>
        <v>1</v>
      </c>
      <c r="BX58" s="54">
        <f t="shared" si="35"/>
        <v>1</v>
      </c>
      <c r="BY58" s="54">
        <f t="shared" si="36"/>
        <v>1</v>
      </c>
      <c r="BZ58" s="54">
        <f t="shared" si="37"/>
        <v>1</v>
      </c>
      <c r="CA58" s="54">
        <f t="shared" si="38"/>
        <v>1</v>
      </c>
      <c r="CB58" s="54">
        <f t="shared" si="39"/>
        <v>1</v>
      </c>
      <c r="CC58" s="54">
        <f t="shared" si="40"/>
        <v>1</v>
      </c>
      <c r="CD58" s="54">
        <f t="shared" si="41"/>
        <v>1</v>
      </c>
      <c r="CE58" s="55">
        <f t="shared" si="42"/>
        <v>1</v>
      </c>
      <c r="CF58" s="56">
        <f t="shared" si="43"/>
        <v>0.9</v>
      </c>
      <c r="CG58" s="56">
        <f t="shared" si="44"/>
        <v>0.1</v>
      </c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</row>
    <row r="59" spans="2:109" s="6" customFormat="1">
      <c r="B59" s="28"/>
      <c r="C59" s="292"/>
      <c r="D59" s="52">
        <f t="shared" si="9"/>
        <v>54</v>
      </c>
      <c r="E59" s="67" t="s">
        <v>474</v>
      </c>
      <c r="F59" s="67" t="s">
        <v>308</v>
      </c>
      <c r="G59" s="46" t="s">
        <v>475</v>
      </c>
      <c r="H59" s="67" t="s">
        <v>476</v>
      </c>
      <c r="I59" s="82" t="s">
        <v>477</v>
      </c>
      <c r="J59" s="84" t="s">
        <v>478</v>
      </c>
      <c r="K59" s="52" t="s">
        <v>1</v>
      </c>
      <c r="L59" s="144" t="s">
        <v>1</v>
      </c>
      <c r="M59" s="144" t="s">
        <v>1</v>
      </c>
      <c r="N59" s="144" t="s">
        <v>180</v>
      </c>
      <c r="O59" s="144" t="s">
        <v>1</v>
      </c>
      <c r="P59" s="144" t="s">
        <v>1</v>
      </c>
      <c r="Q59" s="94"/>
      <c r="R59" s="145" t="s">
        <v>51</v>
      </c>
      <c r="S59" s="37" t="s">
        <v>51</v>
      </c>
      <c r="T59" s="37" t="s">
        <v>51</v>
      </c>
      <c r="U59" s="37" t="s">
        <v>51</v>
      </c>
      <c r="V59" s="37" t="s">
        <v>51</v>
      </c>
      <c r="W59" s="37" t="s">
        <v>51</v>
      </c>
      <c r="X59" s="37" t="s">
        <v>51</v>
      </c>
      <c r="Y59" s="37" t="s">
        <v>51</v>
      </c>
      <c r="Z59" s="37" t="s">
        <v>51</v>
      </c>
      <c r="AA59" s="76" t="s">
        <v>51</v>
      </c>
      <c r="AB59" s="52">
        <v>7</v>
      </c>
      <c r="AC59" s="38">
        <v>7</v>
      </c>
      <c r="AD59" s="327">
        <f t="shared" si="0"/>
        <v>1</v>
      </c>
      <c r="AE59" s="39">
        <f t="shared" si="12"/>
        <v>1</v>
      </c>
      <c r="AF59" s="40">
        <f t="shared" si="13"/>
        <v>1</v>
      </c>
      <c r="AG59" s="41">
        <f t="shared" si="14"/>
        <v>1</v>
      </c>
      <c r="AH59" s="41">
        <f t="shared" si="15"/>
        <v>1</v>
      </c>
      <c r="AI59" s="41">
        <f t="shared" si="16"/>
        <v>1</v>
      </c>
      <c r="AJ59" s="41">
        <f t="shared" si="17"/>
        <v>1</v>
      </c>
      <c r="AK59" s="41">
        <f t="shared" si="18"/>
        <v>1</v>
      </c>
      <c r="AL59" s="41">
        <f t="shared" si="19"/>
        <v>1</v>
      </c>
      <c r="AM59" s="41">
        <f t="shared" si="20"/>
        <v>1</v>
      </c>
      <c r="AN59" s="42">
        <f t="shared" si="21"/>
        <v>1</v>
      </c>
      <c r="AP59" s="40">
        <f t="shared" si="22"/>
        <v>0</v>
      </c>
      <c r="AQ59" s="40">
        <f t="shared" si="23"/>
        <v>0</v>
      </c>
      <c r="AR59" s="41">
        <f t="shared" si="24"/>
        <v>0</v>
      </c>
      <c r="AS59" s="41">
        <f t="shared" si="25"/>
        <v>0</v>
      </c>
      <c r="AT59" s="41">
        <f t="shared" si="26"/>
        <v>0</v>
      </c>
      <c r="AU59" s="41">
        <f t="shared" si="27"/>
        <v>0</v>
      </c>
      <c r="AV59" s="41">
        <f t="shared" si="28"/>
        <v>0</v>
      </c>
      <c r="AW59" s="41">
        <f t="shared" si="29"/>
        <v>0</v>
      </c>
      <c r="AX59" s="41">
        <f t="shared" si="30"/>
        <v>0</v>
      </c>
      <c r="AY59" s="42">
        <f t="shared" si="31"/>
        <v>0</v>
      </c>
      <c r="BA59" s="40">
        <f t="shared" si="45"/>
        <v>0</v>
      </c>
      <c r="BB59" s="40">
        <f t="shared" si="45"/>
        <v>0</v>
      </c>
      <c r="BC59" s="41">
        <f t="shared" si="45"/>
        <v>0</v>
      </c>
      <c r="BD59" s="41">
        <f t="shared" si="45"/>
        <v>0</v>
      </c>
      <c r="BE59" s="41">
        <f t="shared" si="45"/>
        <v>0</v>
      </c>
      <c r="BF59" s="41">
        <f t="shared" si="45"/>
        <v>0</v>
      </c>
      <c r="BG59" s="41">
        <f t="shared" si="45"/>
        <v>0</v>
      </c>
      <c r="BH59" s="41">
        <f t="shared" si="45"/>
        <v>0</v>
      </c>
      <c r="BI59" s="41">
        <f t="shared" si="45"/>
        <v>0</v>
      </c>
      <c r="BJ59" s="42">
        <f t="shared" si="45"/>
        <v>0</v>
      </c>
      <c r="BV59" s="54">
        <f t="shared" si="33"/>
        <v>1</v>
      </c>
      <c r="BW59" s="54">
        <f t="shared" si="34"/>
        <v>1</v>
      </c>
      <c r="BX59" s="54">
        <f t="shared" si="35"/>
        <v>1</v>
      </c>
      <c r="BY59" s="54">
        <f t="shared" si="36"/>
        <v>1</v>
      </c>
      <c r="BZ59" s="54">
        <f t="shared" si="37"/>
        <v>1</v>
      </c>
      <c r="CA59" s="54">
        <f t="shared" si="38"/>
        <v>1</v>
      </c>
      <c r="CB59" s="54">
        <f t="shared" si="39"/>
        <v>1</v>
      </c>
      <c r="CC59" s="54">
        <f t="shared" si="40"/>
        <v>1</v>
      </c>
      <c r="CD59" s="54">
        <f t="shared" si="41"/>
        <v>1</v>
      </c>
      <c r="CE59" s="55">
        <f t="shared" si="42"/>
        <v>1</v>
      </c>
      <c r="CF59" s="56">
        <f t="shared" si="43"/>
        <v>0.9</v>
      </c>
      <c r="CG59" s="56">
        <f t="shared" si="44"/>
        <v>0.1</v>
      </c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</row>
    <row r="60" spans="2:109" s="6" customFormat="1">
      <c r="B60" s="28"/>
      <c r="C60" s="292"/>
      <c r="D60" s="52">
        <f t="shared" si="9"/>
        <v>55</v>
      </c>
      <c r="E60" s="79" t="s">
        <v>389</v>
      </c>
      <c r="F60" s="97" t="s">
        <v>390</v>
      </c>
      <c r="G60" s="67" t="s">
        <v>391</v>
      </c>
      <c r="H60" s="67" t="s">
        <v>364</v>
      </c>
      <c r="I60" s="82" t="s">
        <v>109</v>
      </c>
      <c r="J60" s="83" t="s">
        <v>365</v>
      </c>
      <c r="K60" s="52" t="s">
        <v>1</v>
      </c>
      <c r="L60" s="144" t="s">
        <v>1</v>
      </c>
      <c r="M60" s="144" t="s">
        <v>1</v>
      </c>
      <c r="N60" s="144" t="s">
        <v>180</v>
      </c>
      <c r="O60" s="144" t="s">
        <v>1</v>
      </c>
      <c r="P60" s="144" t="s">
        <v>1</v>
      </c>
      <c r="Q60" s="318"/>
      <c r="R60" s="145" t="s">
        <v>51</v>
      </c>
      <c r="S60" s="37" t="s">
        <v>51</v>
      </c>
      <c r="T60" s="37" t="s">
        <v>51</v>
      </c>
      <c r="U60" s="37" t="s">
        <v>51</v>
      </c>
      <c r="V60" s="37" t="s">
        <v>51</v>
      </c>
      <c r="W60" s="37" t="s">
        <v>51</v>
      </c>
      <c r="X60" s="37" t="s">
        <v>51</v>
      </c>
      <c r="Y60" s="37" t="s">
        <v>51</v>
      </c>
      <c r="Z60" s="37" t="s">
        <v>51</v>
      </c>
      <c r="AA60" s="76" t="s">
        <v>51</v>
      </c>
      <c r="AB60" s="99">
        <v>2</v>
      </c>
      <c r="AC60" s="38">
        <v>2</v>
      </c>
      <c r="AD60" s="327">
        <f t="shared" si="0"/>
        <v>1</v>
      </c>
      <c r="AE60" s="39">
        <f t="shared" si="12"/>
        <v>1</v>
      </c>
      <c r="AF60" s="40">
        <f t="shared" si="13"/>
        <v>1</v>
      </c>
      <c r="AG60" s="41">
        <f t="shared" si="14"/>
        <v>1</v>
      </c>
      <c r="AH60" s="41">
        <f t="shared" si="15"/>
        <v>1</v>
      </c>
      <c r="AI60" s="41">
        <f t="shared" si="16"/>
        <v>1</v>
      </c>
      <c r="AJ60" s="41">
        <f t="shared" si="17"/>
        <v>1</v>
      </c>
      <c r="AK60" s="41">
        <f t="shared" si="18"/>
        <v>1</v>
      </c>
      <c r="AL60" s="41">
        <f t="shared" si="19"/>
        <v>1</v>
      </c>
      <c r="AM60" s="41">
        <f t="shared" si="20"/>
        <v>1</v>
      </c>
      <c r="AN60" s="42">
        <f t="shared" si="21"/>
        <v>1</v>
      </c>
      <c r="AP60" s="40">
        <f t="shared" si="22"/>
        <v>0</v>
      </c>
      <c r="AQ60" s="40">
        <f t="shared" si="23"/>
        <v>0</v>
      </c>
      <c r="AR60" s="41">
        <f t="shared" si="24"/>
        <v>0</v>
      </c>
      <c r="AS60" s="41">
        <f t="shared" si="25"/>
        <v>0</v>
      </c>
      <c r="AT60" s="41">
        <f t="shared" si="26"/>
        <v>0</v>
      </c>
      <c r="AU60" s="41">
        <f t="shared" si="27"/>
        <v>0</v>
      </c>
      <c r="AV60" s="41">
        <f t="shared" si="28"/>
        <v>0</v>
      </c>
      <c r="AW60" s="41">
        <f t="shared" si="29"/>
        <v>0</v>
      </c>
      <c r="AX60" s="41">
        <f t="shared" si="30"/>
        <v>0</v>
      </c>
      <c r="AY60" s="42">
        <f t="shared" si="31"/>
        <v>0</v>
      </c>
      <c r="BA60" s="40">
        <f t="shared" si="45"/>
        <v>0</v>
      </c>
      <c r="BB60" s="40">
        <f t="shared" si="45"/>
        <v>0</v>
      </c>
      <c r="BC60" s="41">
        <f t="shared" si="45"/>
        <v>0</v>
      </c>
      <c r="BD60" s="41">
        <f t="shared" si="45"/>
        <v>0</v>
      </c>
      <c r="BE60" s="41">
        <f t="shared" si="45"/>
        <v>0</v>
      </c>
      <c r="BF60" s="41">
        <f t="shared" si="45"/>
        <v>0</v>
      </c>
      <c r="BG60" s="41">
        <f t="shared" si="45"/>
        <v>0</v>
      </c>
      <c r="BH60" s="41">
        <f t="shared" si="45"/>
        <v>0</v>
      </c>
      <c r="BI60" s="41">
        <f t="shared" si="45"/>
        <v>0</v>
      </c>
      <c r="BJ60" s="42">
        <f t="shared" si="45"/>
        <v>0</v>
      </c>
      <c r="BV60" s="54">
        <f t="shared" si="33"/>
        <v>1</v>
      </c>
      <c r="BW60" s="54">
        <f t="shared" si="34"/>
        <v>1</v>
      </c>
      <c r="BX60" s="54">
        <f t="shared" si="35"/>
        <v>1</v>
      </c>
      <c r="BY60" s="54">
        <f t="shared" si="36"/>
        <v>1</v>
      </c>
      <c r="BZ60" s="54">
        <f t="shared" si="37"/>
        <v>1</v>
      </c>
      <c r="CA60" s="54">
        <f t="shared" si="38"/>
        <v>1</v>
      </c>
      <c r="CB60" s="54">
        <f t="shared" si="39"/>
        <v>1</v>
      </c>
      <c r="CC60" s="54">
        <f t="shared" si="40"/>
        <v>1</v>
      </c>
      <c r="CD60" s="54">
        <f t="shared" si="41"/>
        <v>1</v>
      </c>
      <c r="CE60" s="55">
        <f t="shared" si="42"/>
        <v>1</v>
      </c>
      <c r="CF60" s="56">
        <f t="shared" si="43"/>
        <v>0.9</v>
      </c>
      <c r="CG60" s="56">
        <f t="shared" si="44"/>
        <v>0.1</v>
      </c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</row>
    <row r="61" spans="2:109" s="6" customFormat="1">
      <c r="B61" s="28"/>
      <c r="C61" s="292"/>
      <c r="D61" s="52">
        <f t="shared" si="9"/>
        <v>56</v>
      </c>
      <c r="E61" s="67" t="s">
        <v>130</v>
      </c>
      <c r="F61" s="67" t="s">
        <v>86</v>
      </c>
      <c r="G61" s="67" t="s">
        <v>288</v>
      </c>
      <c r="H61" s="67" t="s">
        <v>289</v>
      </c>
      <c r="I61" s="92" t="s">
        <v>290</v>
      </c>
      <c r="J61" s="83" t="s">
        <v>291</v>
      </c>
      <c r="K61" s="52" t="s">
        <v>1</v>
      </c>
      <c r="L61" s="144" t="s">
        <v>1</v>
      </c>
      <c r="M61" s="144" t="s">
        <v>1</v>
      </c>
      <c r="N61" s="144" t="s">
        <v>180</v>
      </c>
      <c r="O61" s="144" t="s">
        <v>1</v>
      </c>
      <c r="P61" s="144" t="s">
        <v>1</v>
      </c>
      <c r="Q61" s="94"/>
      <c r="R61" s="145" t="s">
        <v>51</v>
      </c>
      <c r="S61" s="37" t="s">
        <v>51</v>
      </c>
      <c r="T61" s="37" t="s">
        <v>51</v>
      </c>
      <c r="U61" s="37" t="s">
        <v>51</v>
      </c>
      <c r="V61" s="37" t="s">
        <v>51</v>
      </c>
      <c r="W61" s="37" t="s">
        <v>51</v>
      </c>
      <c r="X61" s="37" t="s">
        <v>51</v>
      </c>
      <c r="Y61" s="37" t="s">
        <v>51</v>
      </c>
      <c r="Z61" s="37" t="s">
        <v>51</v>
      </c>
      <c r="AA61" s="76" t="s">
        <v>51</v>
      </c>
      <c r="AB61" s="52">
        <v>132</v>
      </c>
      <c r="AC61" s="38">
        <v>132</v>
      </c>
      <c r="AD61" s="327">
        <f t="shared" si="0"/>
        <v>1</v>
      </c>
      <c r="AE61" s="39">
        <f t="shared" si="12"/>
        <v>1</v>
      </c>
      <c r="AF61" s="40">
        <f t="shared" si="13"/>
        <v>1</v>
      </c>
      <c r="AG61" s="41">
        <f t="shared" si="14"/>
        <v>1</v>
      </c>
      <c r="AH61" s="41">
        <f t="shared" si="15"/>
        <v>1</v>
      </c>
      <c r="AI61" s="41">
        <f t="shared" si="16"/>
        <v>1</v>
      </c>
      <c r="AJ61" s="41">
        <f t="shared" si="17"/>
        <v>1</v>
      </c>
      <c r="AK61" s="41">
        <f t="shared" si="18"/>
        <v>1</v>
      </c>
      <c r="AL61" s="41">
        <f t="shared" si="19"/>
        <v>1</v>
      </c>
      <c r="AM61" s="41">
        <f t="shared" si="20"/>
        <v>1</v>
      </c>
      <c r="AN61" s="42">
        <f t="shared" si="21"/>
        <v>1</v>
      </c>
      <c r="AP61" s="40">
        <f t="shared" si="22"/>
        <v>0</v>
      </c>
      <c r="AQ61" s="40">
        <f t="shared" si="23"/>
        <v>0</v>
      </c>
      <c r="AR61" s="41">
        <f t="shared" si="24"/>
        <v>0</v>
      </c>
      <c r="AS61" s="41">
        <f t="shared" si="25"/>
        <v>0</v>
      </c>
      <c r="AT61" s="41">
        <f t="shared" si="26"/>
        <v>0</v>
      </c>
      <c r="AU61" s="41">
        <f t="shared" si="27"/>
        <v>0</v>
      </c>
      <c r="AV61" s="41">
        <f t="shared" si="28"/>
        <v>0</v>
      </c>
      <c r="AW61" s="41">
        <f t="shared" si="29"/>
        <v>0</v>
      </c>
      <c r="AX61" s="41">
        <f t="shared" si="30"/>
        <v>0</v>
      </c>
      <c r="AY61" s="42">
        <f t="shared" si="31"/>
        <v>0</v>
      </c>
      <c r="BA61" s="40">
        <f t="shared" si="45"/>
        <v>0</v>
      </c>
      <c r="BB61" s="40">
        <f t="shared" si="45"/>
        <v>0</v>
      </c>
      <c r="BC61" s="41">
        <f t="shared" si="45"/>
        <v>0</v>
      </c>
      <c r="BD61" s="41">
        <f t="shared" si="45"/>
        <v>0</v>
      </c>
      <c r="BE61" s="41">
        <f t="shared" si="45"/>
        <v>0</v>
      </c>
      <c r="BF61" s="41">
        <f t="shared" si="45"/>
        <v>0</v>
      </c>
      <c r="BG61" s="41">
        <f t="shared" si="45"/>
        <v>0</v>
      </c>
      <c r="BH61" s="41">
        <f t="shared" si="45"/>
        <v>0</v>
      </c>
      <c r="BI61" s="41">
        <f t="shared" si="45"/>
        <v>0</v>
      </c>
      <c r="BJ61" s="42">
        <f t="shared" si="45"/>
        <v>0</v>
      </c>
      <c r="BV61" s="54">
        <f t="shared" si="33"/>
        <v>1</v>
      </c>
      <c r="BW61" s="54">
        <f t="shared" si="34"/>
        <v>1</v>
      </c>
      <c r="BX61" s="54">
        <f t="shared" si="35"/>
        <v>1</v>
      </c>
      <c r="BY61" s="54">
        <f t="shared" si="36"/>
        <v>1</v>
      </c>
      <c r="BZ61" s="54">
        <f t="shared" si="37"/>
        <v>1</v>
      </c>
      <c r="CA61" s="54">
        <f t="shared" si="38"/>
        <v>1</v>
      </c>
      <c r="CB61" s="54">
        <f t="shared" si="39"/>
        <v>1</v>
      </c>
      <c r="CC61" s="54">
        <f t="shared" si="40"/>
        <v>1</v>
      </c>
      <c r="CD61" s="54">
        <f t="shared" si="41"/>
        <v>1</v>
      </c>
      <c r="CE61" s="55">
        <f t="shared" si="42"/>
        <v>1</v>
      </c>
      <c r="CF61" s="56">
        <f t="shared" si="43"/>
        <v>0.9</v>
      </c>
      <c r="CG61" s="56">
        <f t="shared" si="44"/>
        <v>0.1</v>
      </c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</row>
    <row r="62" spans="2:109" s="6" customFormat="1">
      <c r="B62" s="28"/>
      <c r="C62" s="292"/>
      <c r="D62" s="52">
        <f t="shared" si="9"/>
        <v>57</v>
      </c>
      <c r="E62" s="67" t="s">
        <v>141</v>
      </c>
      <c r="F62" s="67" t="s">
        <v>86</v>
      </c>
      <c r="G62" s="67" t="s">
        <v>248</v>
      </c>
      <c r="H62" s="67" t="s">
        <v>249</v>
      </c>
      <c r="I62" s="82" t="s">
        <v>250</v>
      </c>
      <c r="J62" s="83" t="s">
        <v>251</v>
      </c>
      <c r="K62" s="52" t="s">
        <v>1</v>
      </c>
      <c r="L62" s="144" t="s">
        <v>1</v>
      </c>
      <c r="M62" s="144" t="s">
        <v>1</v>
      </c>
      <c r="N62" s="144" t="s">
        <v>180</v>
      </c>
      <c r="O62" s="144" t="s">
        <v>1</v>
      </c>
      <c r="P62" s="144" t="s">
        <v>1</v>
      </c>
      <c r="Q62" s="94"/>
      <c r="R62" s="145" t="s">
        <v>51</v>
      </c>
      <c r="S62" s="37" t="s">
        <v>51</v>
      </c>
      <c r="T62" s="37" t="s">
        <v>51</v>
      </c>
      <c r="U62" s="37" t="s">
        <v>51</v>
      </c>
      <c r="V62" s="37" t="s">
        <v>51</v>
      </c>
      <c r="W62" s="37" t="s">
        <v>51</v>
      </c>
      <c r="X62" s="37" t="s">
        <v>51</v>
      </c>
      <c r="Y62" s="37" t="s">
        <v>51</v>
      </c>
      <c r="Z62" s="37" t="s">
        <v>51</v>
      </c>
      <c r="AA62" s="76" t="s">
        <v>51</v>
      </c>
      <c r="AB62" s="52">
        <v>132</v>
      </c>
      <c r="AC62" s="38">
        <v>132</v>
      </c>
      <c r="AD62" s="327">
        <f t="shared" si="0"/>
        <v>1</v>
      </c>
      <c r="AE62" s="39">
        <f t="shared" si="12"/>
        <v>1</v>
      </c>
      <c r="AF62" s="40">
        <f t="shared" si="13"/>
        <v>1</v>
      </c>
      <c r="AG62" s="41">
        <f t="shared" si="14"/>
        <v>1</v>
      </c>
      <c r="AH62" s="41">
        <f t="shared" si="15"/>
        <v>1</v>
      </c>
      <c r="AI62" s="41">
        <f t="shared" si="16"/>
        <v>1</v>
      </c>
      <c r="AJ62" s="41">
        <f t="shared" si="17"/>
        <v>1</v>
      </c>
      <c r="AK62" s="41">
        <f t="shared" si="18"/>
        <v>1</v>
      </c>
      <c r="AL62" s="41">
        <f t="shared" si="19"/>
        <v>1</v>
      </c>
      <c r="AM62" s="41">
        <f t="shared" si="20"/>
        <v>1</v>
      </c>
      <c r="AN62" s="42">
        <f t="shared" si="21"/>
        <v>1</v>
      </c>
      <c r="AP62" s="40">
        <f t="shared" si="22"/>
        <v>0</v>
      </c>
      <c r="AQ62" s="40">
        <f t="shared" si="23"/>
        <v>0</v>
      </c>
      <c r="AR62" s="41">
        <f t="shared" si="24"/>
        <v>0</v>
      </c>
      <c r="AS62" s="41">
        <f t="shared" si="25"/>
        <v>0</v>
      </c>
      <c r="AT62" s="41">
        <f t="shared" si="26"/>
        <v>0</v>
      </c>
      <c r="AU62" s="41">
        <f t="shared" si="27"/>
        <v>0</v>
      </c>
      <c r="AV62" s="41">
        <f t="shared" si="28"/>
        <v>0</v>
      </c>
      <c r="AW62" s="41">
        <f t="shared" si="29"/>
        <v>0</v>
      </c>
      <c r="AX62" s="41">
        <f t="shared" si="30"/>
        <v>0</v>
      </c>
      <c r="AY62" s="42">
        <f t="shared" si="31"/>
        <v>0</v>
      </c>
      <c r="BA62" s="40">
        <f t="shared" si="45"/>
        <v>0</v>
      </c>
      <c r="BB62" s="40">
        <f t="shared" si="45"/>
        <v>0</v>
      </c>
      <c r="BC62" s="41">
        <f t="shared" si="45"/>
        <v>0</v>
      </c>
      <c r="BD62" s="41">
        <f t="shared" si="45"/>
        <v>0</v>
      </c>
      <c r="BE62" s="41">
        <f t="shared" si="45"/>
        <v>0</v>
      </c>
      <c r="BF62" s="41">
        <f t="shared" si="45"/>
        <v>0</v>
      </c>
      <c r="BG62" s="41">
        <f t="shared" si="45"/>
        <v>0</v>
      </c>
      <c r="BH62" s="41">
        <f t="shared" si="45"/>
        <v>0</v>
      </c>
      <c r="BI62" s="41">
        <f t="shared" si="45"/>
        <v>0</v>
      </c>
      <c r="BJ62" s="42">
        <f t="shared" si="45"/>
        <v>0</v>
      </c>
      <c r="BV62" s="54">
        <f t="shared" si="33"/>
        <v>1</v>
      </c>
      <c r="BW62" s="54">
        <f t="shared" si="34"/>
        <v>1</v>
      </c>
      <c r="BX62" s="54">
        <f t="shared" si="35"/>
        <v>1</v>
      </c>
      <c r="BY62" s="54">
        <f t="shared" si="36"/>
        <v>1</v>
      </c>
      <c r="BZ62" s="54">
        <f t="shared" si="37"/>
        <v>1</v>
      </c>
      <c r="CA62" s="54">
        <f t="shared" si="38"/>
        <v>1</v>
      </c>
      <c r="CB62" s="54">
        <f t="shared" si="39"/>
        <v>1</v>
      </c>
      <c r="CC62" s="54">
        <f t="shared" si="40"/>
        <v>1</v>
      </c>
      <c r="CD62" s="54">
        <f t="shared" si="41"/>
        <v>1</v>
      </c>
      <c r="CE62" s="55">
        <f t="shared" si="42"/>
        <v>1</v>
      </c>
      <c r="CF62" s="56">
        <f t="shared" si="43"/>
        <v>0.9</v>
      </c>
      <c r="CG62" s="56">
        <f t="shared" si="44"/>
        <v>0.1</v>
      </c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</row>
    <row r="63" spans="2:109" s="6" customFormat="1">
      <c r="B63" s="28"/>
      <c r="C63" s="292"/>
      <c r="D63" s="52">
        <f t="shared" si="9"/>
        <v>58</v>
      </c>
      <c r="E63" s="67" t="s">
        <v>266</v>
      </c>
      <c r="F63" s="67" t="s">
        <v>86</v>
      </c>
      <c r="G63" s="67" t="s">
        <v>267</v>
      </c>
      <c r="H63" s="67" t="s">
        <v>268</v>
      </c>
      <c r="I63" s="82" t="s">
        <v>269</v>
      </c>
      <c r="J63" s="83" t="s">
        <v>270</v>
      </c>
      <c r="K63" s="52" t="s">
        <v>1</v>
      </c>
      <c r="L63" s="144" t="s">
        <v>1</v>
      </c>
      <c r="M63" s="144" t="s">
        <v>1</v>
      </c>
      <c r="N63" s="144" t="s">
        <v>180</v>
      </c>
      <c r="O63" s="144" t="s">
        <v>1</v>
      </c>
      <c r="P63" s="144" t="s">
        <v>1</v>
      </c>
      <c r="Q63" s="94"/>
      <c r="R63" s="145" t="s">
        <v>51</v>
      </c>
      <c r="S63" s="37" t="s">
        <v>51</v>
      </c>
      <c r="T63" s="37" t="s">
        <v>51</v>
      </c>
      <c r="U63" s="37" t="s">
        <v>51</v>
      </c>
      <c r="V63" s="37" t="s">
        <v>51</v>
      </c>
      <c r="W63" s="37" t="s">
        <v>51</v>
      </c>
      <c r="X63" s="37" t="s">
        <v>51</v>
      </c>
      <c r="Y63" s="37" t="s">
        <v>51</v>
      </c>
      <c r="Z63" s="37" t="s">
        <v>51</v>
      </c>
      <c r="AA63" s="76" t="s">
        <v>51</v>
      </c>
      <c r="AB63" s="52">
        <v>76</v>
      </c>
      <c r="AC63" s="38">
        <v>76</v>
      </c>
      <c r="AD63" s="327">
        <f t="shared" si="0"/>
        <v>1</v>
      </c>
      <c r="AE63" s="39">
        <f t="shared" si="12"/>
        <v>1</v>
      </c>
      <c r="AF63" s="40">
        <f t="shared" si="13"/>
        <v>1</v>
      </c>
      <c r="AG63" s="41">
        <f t="shared" si="14"/>
        <v>1</v>
      </c>
      <c r="AH63" s="41">
        <f t="shared" si="15"/>
        <v>1</v>
      </c>
      <c r="AI63" s="41">
        <f t="shared" si="16"/>
        <v>1</v>
      </c>
      <c r="AJ63" s="41">
        <f t="shared" si="17"/>
        <v>1</v>
      </c>
      <c r="AK63" s="41">
        <f t="shared" si="18"/>
        <v>1</v>
      </c>
      <c r="AL63" s="41">
        <f t="shared" si="19"/>
        <v>1</v>
      </c>
      <c r="AM63" s="41">
        <f t="shared" si="20"/>
        <v>1</v>
      </c>
      <c r="AN63" s="42">
        <f t="shared" si="21"/>
        <v>1</v>
      </c>
      <c r="AP63" s="40">
        <f t="shared" si="22"/>
        <v>0</v>
      </c>
      <c r="AQ63" s="40">
        <f t="shared" si="23"/>
        <v>0</v>
      </c>
      <c r="AR63" s="41">
        <f t="shared" si="24"/>
        <v>0</v>
      </c>
      <c r="AS63" s="41">
        <f t="shared" si="25"/>
        <v>0</v>
      </c>
      <c r="AT63" s="41">
        <f t="shared" si="26"/>
        <v>0</v>
      </c>
      <c r="AU63" s="41">
        <f t="shared" si="27"/>
        <v>0</v>
      </c>
      <c r="AV63" s="41">
        <f t="shared" si="28"/>
        <v>0</v>
      </c>
      <c r="AW63" s="41">
        <f t="shared" si="29"/>
        <v>0</v>
      </c>
      <c r="AX63" s="41">
        <f t="shared" si="30"/>
        <v>0</v>
      </c>
      <c r="AY63" s="42">
        <f t="shared" si="31"/>
        <v>0</v>
      </c>
      <c r="BA63" s="40">
        <f t="shared" si="45"/>
        <v>0</v>
      </c>
      <c r="BB63" s="40">
        <f t="shared" si="45"/>
        <v>0</v>
      </c>
      <c r="BC63" s="41">
        <f t="shared" si="45"/>
        <v>0</v>
      </c>
      <c r="BD63" s="41">
        <f t="shared" si="45"/>
        <v>0</v>
      </c>
      <c r="BE63" s="41">
        <f t="shared" si="45"/>
        <v>0</v>
      </c>
      <c r="BF63" s="41">
        <f t="shared" si="45"/>
        <v>0</v>
      </c>
      <c r="BG63" s="41">
        <f t="shared" si="45"/>
        <v>0</v>
      </c>
      <c r="BH63" s="41">
        <f t="shared" si="45"/>
        <v>0</v>
      </c>
      <c r="BI63" s="41">
        <f t="shared" si="45"/>
        <v>0</v>
      </c>
      <c r="BJ63" s="42">
        <f t="shared" si="45"/>
        <v>0</v>
      </c>
      <c r="BV63" s="54">
        <f t="shared" si="33"/>
        <v>1</v>
      </c>
      <c r="BW63" s="54">
        <f t="shared" si="34"/>
        <v>1</v>
      </c>
      <c r="BX63" s="54">
        <f t="shared" si="35"/>
        <v>1</v>
      </c>
      <c r="BY63" s="54">
        <f t="shared" si="36"/>
        <v>1</v>
      </c>
      <c r="BZ63" s="54">
        <f t="shared" si="37"/>
        <v>1</v>
      </c>
      <c r="CA63" s="54">
        <f t="shared" si="38"/>
        <v>1</v>
      </c>
      <c r="CB63" s="54">
        <f t="shared" si="39"/>
        <v>1</v>
      </c>
      <c r="CC63" s="54">
        <f t="shared" si="40"/>
        <v>1</v>
      </c>
      <c r="CD63" s="54">
        <f t="shared" si="41"/>
        <v>1</v>
      </c>
      <c r="CE63" s="55">
        <f t="shared" si="42"/>
        <v>1</v>
      </c>
      <c r="CF63" s="56">
        <f t="shared" si="43"/>
        <v>0.9</v>
      </c>
      <c r="CG63" s="56">
        <f t="shared" si="44"/>
        <v>0.1</v>
      </c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</row>
    <row r="64" spans="2:109" s="6" customFormat="1">
      <c r="B64" s="28"/>
      <c r="C64" s="292"/>
      <c r="D64" s="52">
        <f t="shared" si="9"/>
        <v>59</v>
      </c>
      <c r="E64" s="67" t="s">
        <v>415</v>
      </c>
      <c r="F64" s="67" t="s">
        <v>416</v>
      </c>
      <c r="G64" s="67" t="s">
        <v>417</v>
      </c>
      <c r="H64" s="67" t="s">
        <v>418</v>
      </c>
      <c r="I64" s="82" t="s">
        <v>419</v>
      </c>
      <c r="J64" s="310" t="s">
        <v>420</v>
      </c>
      <c r="K64" s="52" t="s">
        <v>1</v>
      </c>
      <c r="L64" s="144" t="s">
        <v>1</v>
      </c>
      <c r="M64" s="144" t="s">
        <v>1</v>
      </c>
      <c r="N64" s="144" t="s">
        <v>180</v>
      </c>
      <c r="O64" s="144" t="s">
        <v>1</v>
      </c>
      <c r="P64" s="144" t="s">
        <v>1</v>
      </c>
      <c r="Q64" s="94"/>
      <c r="R64" s="145" t="s">
        <v>51</v>
      </c>
      <c r="S64" s="37" t="s">
        <v>51</v>
      </c>
      <c r="T64" s="37" t="s">
        <v>51</v>
      </c>
      <c r="U64" s="37" t="s">
        <v>51</v>
      </c>
      <c r="V64" s="37" t="s">
        <v>51</v>
      </c>
      <c r="W64" s="37" t="s">
        <v>51</v>
      </c>
      <c r="X64" s="37" t="s">
        <v>51</v>
      </c>
      <c r="Y64" s="37" t="s">
        <v>51</v>
      </c>
      <c r="Z64" s="37" t="s">
        <v>51</v>
      </c>
      <c r="AA64" s="76" t="s">
        <v>51</v>
      </c>
      <c r="AB64" s="52">
        <v>93</v>
      </c>
      <c r="AC64" s="38">
        <v>93</v>
      </c>
      <c r="AD64" s="327">
        <f t="shared" si="0"/>
        <v>1</v>
      </c>
      <c r="AE64" s="39">
        <f t="shared" si="12"/>
        <v>1</v>
      </c>
      <c r="AF64" s="40">
        <f t="shared" si="13"/>
        <v>1</v>
      </c>
      <c r="AG64" s="41">
        <f t="shared" si="14"/>
        <v>1</v>
      </c>
      <c r="AH64" s="41">
        <f t="shared" si="15"/>
        <v>1</v>
      </c>
      <c r="AI64" s="41">
        <f t="shared" si="16"/>
        <v>1</v>
      </c>
      <c r="AJ64" s="41">
        <f t="shared" si="17"/>
        <v>1</v>
      </c>
      <c r="AK64" s="41">
        <f t="shared" si="18"/>
        <v>1</v>
      </c>
      <c r="AL64" s="41">
        <f t="shared" si="19"/>
        <v>1</v>
      </c>
      <c r="AM64" s="41">
        <f t="shared" si="20"/>
        <v>1</v>
      </c>
      <c r="AN64" s="42">
        <f t="shared" si="21"/>
        <v>1</v>
      </c>
      <c r="AP64" s="40">
        <f t="shared" si="22"/>
        <v>0</v>
      </c>
      <c r="AQ64" s="40">
        <f t="shared" si="23"/>
        <v>0</v>
      </c>
      <c r="AR64" s="41">
        <f t="shared" si="24"/>
        <v>0</v>
      </c>
      <c r="AS64" s="41">
        <f t="shared" si="25"/>
        <v>0</v>
      </c>
      <c r="AT64" s="41">
        <f t="shared" si="26"/>
        <v>0</v>
      </c>
      <c r="AU64" s="41">
        <f t="shared" si="27"/>
        <v>0</v>
      </c>
      <c r="AV64" s="41">
        <f t="shared" si="28"/>
        <v>0</v>
      </c>
      <c r="AW64" s="41">
        <f t="shared" si="29"/>
        <v>0</v>
      </c>
      <c r="AX64" s="41">
        <f t="shared" si="30"/>
        <v>0</v>
      </c>
      <c r="AY64" s="42">
        <f t="shared" si="31"/>
        <v>0</v>
      </c>
      <c r="BA64" s="40">
        <f t="shared" si="45"/>
        <v>0</v>
      </c>
      <c r="BB64" s="40">
        <f t="shared" si="45"/>
        <v>0</v>
      </c>
      <c r="BC64" s="41">
        <f t="shared" si="45"/>
        <v>0</v>
      </c>
      <c r="BD64" s="41">
        <f t="shared" si="45"/>
        <v>0</v>
      </c>
      <c r="BE64" s="41">
        <f t="shared" si="45"/>
        <v>0</v>
      </c>
      <c r="BF64" s="41">
        <f t="shared" si="45"/>
        <v>0</v>
      </c>
      <c r="BG64" s="41">
        <f t="shared" si="45"/>
        <v>0</v>
      </c>
      <c r="BH64" s="41">
        <f t="shared" si="45"/>
        <v>0</v>
      </c>
      <c r="BI64" s="41">
        <f t="shared" si="45"/>
        <v>0</v>
      </c>
      <c r="BJ64" s="42">
        <f t="shared" si="45"/>
        <v>0</v>
      </c>
      <c r="BV64" s="54">
        <f t="shared" si="33"/>
        <v>1</v>
      </c>
      <c r="BW64" s="54">
        <f t="shared" si="34"/>
        <v>1</v>
      </c>
      <c r="BX64" s="54">
        <f t="shared" si="35"/>
        <v>1</v>
      </c>
      <c r="BY64" s="54">
        <f t="shared" si="36"/>
        <v>1</v>
      </c>
      <c r="BZ64" s="54">
        <f t="shared" si="37"/>
        <v>1</v>
      </c>
      <c r="CA64" s="54">
        <f t="shared" si="38"/>
        <v>1</v>
      </c>
      <c r="CB64" s="54">
        <f t="shared" si="39"/>
        <v>1</v>
      </c>
      <c r="CC64" s="54">
        <f t="shared" si="40"/>
        <v>1</v>
      </c>
      <c r="CD64" s="54">
        <f t="shared" si="41"/>
        <v>1</v>
      </c>
      <c r="CE64" s="55">
        <f t="shared" si="42"/>
        <v>1</v>
      </c>
      <c r="CF64" s="56">
        <f t="shared" si="43"/>
        <v>0.9</v>
      </c>
      <c r="CG64" s="56">
        <f t="shared" si="44"/>
        <v>0.1</v>
      </c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</row>
    <row r="65" spans="2:109" s="6" customFormat="1">
      <c r="B65" s="28"/>
      <c r="C65" s="292"/>
      <c r="D65" s="52">
        <f t="shared" si="9"/>
        <v>60</v>
      </c>
      <c r="E65" s="67" t="s">
        <v>281</v>
      </c>
      <c r="F65" s="67" t="s">
        <v>86</v>
      </c>
      <c r="G65" s="67" t="s">
        <v>282</v>
      </c>
      <c r="H65" s="67" t="s">
        <v>283</v>
      </c>
      <c r="I65" s="82" t="s">
        <v>284</v>
      </c>
      <c r="J65" s="83" t="s">
        <v>285</v>
      </c>
      <c r="K65" s="52" t="s">
        <v>1</v>
      </c>
      <c r="L65" s="144" t="s">
        <v>1</v>
      </c>
      <c r="M65" s="144" t="s">
        <v>1</v>
      </c>
      <c r="N65" s="144" t="s">
        <v>180</v>
      </c>
      <c r="O65" s="144" t="s">
        <v>1</v>
      </c>
      <c r="P65" s="144" t="s">
        <v>1</v>
      </c>
      <c r="Q65" s="94"/>
      <c r="R65" s="145" t="s">
        <v>51</v>
      </c>
      <c r="S65" s="37" t="s">
        <v>51</v>
      </c>
      <c r="T65" s="37" t="s">
        <v>51</v>
      </c>
      <c r="U65" s="37" t="s">
        <v>51</v>
      </c>
      <c r="V65" s="37" t="s">
        <v>51</v>
      </c>
      <c r="W65" s="37" t="s">
        <v>51</v>
      </c>
      <c r="X65" s="37" t="s">
        <v>51</v>
      </c>
      <c r="Y65" s="37" t="s">
        <v>51</v>
      </c>
      <c r="Z65" s="37" t="s">
        <v>51</v>
      </c>
      <c r="AA65" s="76" t="s">
        <v>51</v>
      </c>
      <c r="AB65" s="52">
        <v>84</v>
      </c>
      <c r="AC65" s="38">
        <v>84</v>
      </c>
      <c r="AD65" s="327">
        <f t="shared" si="0"/>
        <v>1</v>
      </c>
      <c r="AE65" s="39">
        <f t="shared" si="12"/>
        <v>1</v>
      </c>
      <c r="AF65" s="40">
        <f t="shared" si="13"/>
        <v>1</v>
      </c>
      <c r="AG65" s="41">
        <f t="shared" si="14"/>
        <v>1</v>
      </c>
      <c r="AH65" s="41">
        <f t="shared" si="15"/>
        <v>1</v>
      </c>
      <c r="AI65" s="41">
        <f t="shared" si="16"/>
        <v>1</v>
      </c>
      <c r="AJ65" s="41">
        <f t="shared" si="17"/>
        <v>1</v>
      </c>
      <c r="AK65" s="41">
        <f t="shared" si="18"/>
        <v>1</v>
      </c>
      <c r="AL65" s="41">
        <f t="shared" si="19"/>
        <v>1</v>
      </c>
      <c r="AM65" s="41">
        <f t="shared" si="20"/>
        <v>1</v>
      </c>
      <c r="AN65" s="42">
        <f t="shared" si="21"/>
        <v>1</v>
      </c>
      <c r="AP65" s="40">
        <f t="shared" si="22"/>
        <v>0</v>
      </c>
      <c r="AQ65" s="40">
        <f t="shared" si="23"/>
        <v>0</v>
      </c>
      <c r="AR65" s="41">
        <f t="shared" si="24"/>
        <v>0</v>
      </c>
      <c r="AS65" s="41">
        <f t="shared" si="25"/>
        <v>0</v>
      </c>
      <c r="AT65" s="41">
        <f t="shared" si="26"/>
        <v>0</v>
      </c>
      <c r="AU65" s="41">
        <f t="shared" si="27"/>
        <v>0</v>
      </c>
      <c r="AV65" s="41">
        <f t="shared" si="28"/>
        <v>0</v>
      </c>
      <c r="AW65" s="41">
        <f t="shared" si="29"/>
        <v>0</v>
      </c>
      <c r="AX65" s="41">
        <f t="shared" si="30"/>
        <v>0</v>
      </c>
      <c r="AY65" s="42">
        <f t="shared" si="31"/>
        <v>0</v>
      </c>
      <c r="BA65" s="40">
        <f t="shared" si="45"/>
        <v>0</v>
      </c>
      <c r="BB65" s="40">
        <f t="shared" si="45"/>
        <v>0</v>
      </c>
      <c r="BC65" s="41">
        <f t="shared" si="45"/>
        <v>0</v>
      </c>
      <c r="BD65" s="41">
        <f t="shared" si="45"/>
        <v>0</v>
      </c>
      <c r="BE65" s="41">
        <f t="shared" si="45"/>
        <v>0</v>
      </c>
      <c r="BF65" s="41">
        <f t="shared" si="45"/>
        <v>0</v>
      </c>
      <c r="BG65" s="41">
        <f t="shared" si="45"/>
        <v>0</v>
      </c>
      <c r="BH65" s="41">
        <f t="shared" si="45"/>
        <v>0</v>
      </c>
      <c r="BI65" s="41">
        <f t="shared" si="45"/>
        <v>0</v>
      </c>
      <c r="BJ65" s="42">
        <f t="shared" si="45"/>
        <v>0</v>
      </c>
      <c r="BV65" s="54">
        <f t="shared" si="33"/>
        <v>1</v>
      </c>
      <c r="BW65" s="54">
        <f t="shared" si="34"/>
        <v>1</v>
      </c>
      <c r="BX65" s="54">
        <f t="shared" si="35"/>
        <v>1</v>
      </c>
      <c r="BY65" s="54">
        <f t="shared" si="36"/>
        <v>1</v>
      </c>
      <c r="BZ65" s="54">
        <f t="shared" si="37"/>
        <v>1</v>
      </c>
      <c r="CA65" s="54">
        <f t="shared" si="38"/>
        <v>1</v>
      </c>
      <c r="CB65" s="54">
        <f t="shared" si="39"/>
        <v>1</v>
      </c>
      <c r="CC65" s="54">
        <f t="shared" si="40"/>
        <v>1</v>
      </c>
      <c r="CD65" s="54">
        <f t="shared" si="41"/>
        <v>1</v>
      </c>
      <c r="CE65" s="55">
        <f t="shared" si="42"/>
        <v>1</v>
      </c>
      <c r="CF65" s="56">
        <f t="shared" si="43"/>
        <v>0.9</v>
      </c>
      <c r="CG65" s="56">
        <f t="shared" si="44"/>
        <v>0.1</v>
      </c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</row>
    <row r="66" spans="2:109" s="6" customFormat="1">
      <c r="B66" s="28"/>
      <c r="C66" s="292"/>
      <c r="D66" s="52">
        <f t="shared" si="9"/>
        <v>61</v>
      </c>
      <c r="E66" s="67" t="s">
        <v>259</v>
      </c>
      <c r="F66" s="67" t="s">
        <v>86</v>
      </c>
      <c r="G66" s="67" t="s">
        <v>260</v>
      </c>
      <c r="H66" s="67" t="s">
        <v>261</v>
      </c>
      <c r="I66" s="82" t="s">
        <v>262</v>
      </c>
      <c r="J66" s="84" t="s">
        <v>263</v>
      </c>
      <c r="K66" s="52" t="s">
        <v>1</v>
      </c>
      <c r="L66" s="144" t="s">
        <v>1</v>
      </c>
      <c r="M66" s="144" t="s">
        <v>1</v>
      </c>
      <c r="N66" s="144" t="s">
        <v>180</v>
      </c>
      <c r="O66" s="144" t="s">
        <v>1</v>
      </c>
      <c r="P66" s="144" t="s">
        <v>1</v>
      </c>
      <c r="Q66" s="94"/>
      <c r="R66" s="145" t="s">
        <v>51</v>
      </c>
      <c r="S66" s="37" t="s">
        <v>51</v>
      </c>
      <c r="T66" s="37" t="s">
        <v>51</v>
      </c>
      <c r="U66" s="37" t="s">
        <v>51</v>
      </c>
      <c r="V66" s="37" t="s">
        <v>51</v>
      </c>
      <c r="W66" s="37" t="s">
        <v>51</v>
      </c>
      <c r="X66" s="37" t="s">
        <v>51</v>
      </c>
      <c r="Y66" s="37" t="s">
        <v>51</v>
      </c>
      <c r="Z66" s="37" t="s">
        <v>51</v>
      </c>
      <c r="AA66" s="76" t="s">
        <v>51</v>
      </c>
      <c r="AB66" s="52">
        <v>40</v>
      </c>
      <c r="AC66" s="38">
        <v>40</v>
      </c>
      <c r="AD66" s="327">
        <f t="shared" si="0"/>
        <v>1</v>
      </c>
      <c r="AE66" s="39">
        <f t="shared" si="12"/>
        <v>1</v>
      </c>
      <c r="AF66" s="40">
        <f t="shared" si="13"/>
        <v>1</v>
      </c>
      <c r="AG66" s="41">
        <f t="shared" si="14"/>
        <v>1</v>
      </c>
      <c r="AH66" s="41">
        <f t="shared" si="15"/>
        <v>1</v>
      </c>
      <c r="AI66" s="41">
        <f t="shared" si="16"/>
        <v>1</v>
      </c>
      <c r="AJ66" s="41">
        <f t="shared" si="17"/>
        <v>1</v>
      </c>
      <c r="AK66" s="41">
        <f t="shared" si="18"/>
        <v>1</v>
      </c>
      <c r="AL66" s="41">
        <f t="shared" si="19"/>
        <v>1</v>
      </c>
      <c r="AM66" s="41">
        <f t="shared" si="20"/>
        <v>1</v>
      </c>
      <c r="AN66" s="42">
        <f t="shared" si="21"/>
        <v>1</v>
      </c>
      <c r="AP66" s="40">
        <f t="shared" si="22"/>
        <v>0</v>
      </c>
      <c r="AQ66" s="40">
        <f t="shared" si="23"/>
        <v>0</v>
      </c>
      <c r="AR66" s="41">
        <f t="shared" si="24"/>
        <v>0</v>
      </c>
      <c r="AS66" s="41">
        <f t="shared" si="25"/>
        <v>0</v>
      </c>
      <c r="AT66" s="41">
        <f t="shared" si="26"/>
        <v>0</v>
      </c>
      <c r="AU66" s="41">
        <f t="shared" si="27"/>
        <v>0</v>
      </c>
      <c r="AV66" s="41">
        <f t="shared" si="28"/>
        <v>0</v>
      </c>
      <c r="AW66" s="41">
        <f t="shared" si="29"/>
        <v>0</v>
      </c>
      <c r="AX66" s="41">
        <f t="shared" si="30"/>
        <v>0</v>
      </c>
      <c r="AY66" s="42">
        <f t="shared" si="31"/>
        <v>0</v>
      </c>
      <c r="BA66" s="40">
        <f t="shared" ref="BA66:BJ84" si="46">IF(R66="I",1,0)</f>
        <v>0</v>
      </c>
      <c r="BB66" s="40">
        <f t="shared" si="46"/>
        <v>0</v>
      </c>
      <c r="BC66" s="41">
        <f t="shared" si="46"/>
        <v>0</v>
      </c>
      <c r="BD66" s="41">
        <f t="shared" si="46"/>
        <v>0</v>
      </c>
      <c r="BE66" s="41">
        <f t="shared" si="46"/>
        <v>0</v>
      </c>
      <c r="BF66" s="41">
        <f t="shared" si="46"/>
        <v>0</v>
      </c>
      <c r="BG66" s="41">
        <f t="shared" si="46"/>
        <v>0</v>
      </c>
      <c r="BH66" s="41">
        <f t="shared" si="46"/>
        <v>0</v>
      </c>
      <c r="BI66" s="41">
        <f t="shared" si="46"/>
        <v>0</v>
      </c>
      <c r="BJ66" s="42">
        <f t="shared" si="46"/>
        <v>0</v>
      </c>
      <c r="BV66" s="54">
        <f t="shared" si="33"/>
        <v>1</v>
      </c>
      <c r="BW66" s="54">
        <f t="shared" si="34"/>
        <v>1</v>
      </c>
      <c r="BX66" s="54">
        <f t="shared" si="35"/>
        <v>1</v>
      </c>
      <c r="BY66" s="54">
        <f t="shared" si="36"/>
        <v>1</v>
      </c>
      <c r="BZ66" s="54">
        <f t="shared" si="37"/>
        <v>1</v>
      </c>
      <c r="CA66" s="54">
        <f t="shared" si="38"/>
        <v>1</v>
      </c>
      <c r="CB66" s="54">
        <f t="shared" si="39"/>
        <v>1</v>
      </c>
      <c r="CC66" s="54">
        <f t="shared" si="40"/>
        <v>1</v>
      </c>
      <c r="CD66" s="54">
        <f t="shared" si="41"/>
        <v>1</v>
      </c>
      <c r="CE66" s="55">
        <f t="shared" si="42"/>
        <v>1</v>
      </c>
      <c r="CF66" s="56">
        <f t="shared" si="43"/>
        <v>0.9</v>
      </c>
      <c r="CG66" s="56">
        <f t="shared" si="44"/>
        <v>0.1</v>
      </c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</row>
    <row r="67" spans="2:109" s="6" customFormat="1">
      <c r="B67" s="28"/>
      <c r="C67" s="292"/>
      <c r="D67" s="52">
        <f t="shared" si="9"/>
        <v>62</v>
      </c>
      <c r="E67" s="57" t="s">
        <v>305</v>
      </c>
      <c r="F67" s="67" t="s">
        <v>297</v>
      </c>
      <c r="G67" s="67"/>
      <c r="H67" s="67" t="s">
        <v>227</v>
      </c>
      <c r="I67" s="87" t="s">
        <v>228</v>
      </c>
      <c r="J67" s="84" t="s">
        <v>306</v>
      </c>
      <c r="K67" s="52" t="s">
        <v>1</v>
      </c>
      <c r="L67" s="144" t="s">
        <v>1</v>
      </c>
      <c r="M67" s="144" t="s">
        <v>1</v>
      </c>
      <c r="N67" s="144" t="s">
        <v>180</v>
      </c>
      <c r="O67" s="144" t="s">
        <v>1</v>
      </c>
      <c r="P67" s="144" t="s">
        <v>1</v>
      </c>
      <c r="Q67" s="94"/>
      <c r="R67" s="145" t="s">
        <v>51</v>
      </c>
      <c r="S67" s="37" t="s">
        <v>51</v>
      </c>
      <c r="T67" s="37" t="s">
        <v>51</v>
      </c>
      <c r="U67" s="37" t="s">
        <v>51</v>
      </c>
      <c r="V67" s="37" t="s">
        <v>51</v>
      </c>
      <c r="W67" s="37" t="s">
        <v>51</v>
      </c>
      <c r="X67" s="37" t="s">
        <v>51</v>
      </c>
      <c r="Y67" s="37" t="s">
        <v>51</v>
      </c>
      <c r="Z67" s="37" t="s">
        <v>51</v>
      </c>
      <c r="AA67" s="76" t="s">
        <v>51</v>
      </c>
      <c r="AB67" s="52">
        <v>143</v>
      </c>
      <c r="AC67" s="38">
        <v>143</v>
      </c>
      <c r="AD67" s="327">
        <f t="shared" si="0"/>
        <v>1</v>
      </c>
      <c r="AE67" s="39">
        <f t="shared" si="12"/>
        <v>1</v>
      </c>
      <c r="AF67" s="40">
        <f t="shared" si="13"/>
        <v>1</v>
      </c>
      <c r="AG67" s="41">
        <f t="shared" si="14"/>
        <v>1</v>
      </c>
      <c r="AH67" s="41">
        <f t="shared" si="15"/>
        <v>1</v>
      </c>
      <c r="AI67" s="41">
        <f t="shared" si="16"/>
        <v>1</v>
      </c>
      <c r="AJ67" s="41">
        <f t="shared" si="17"/>
        <v>1</v>
      </c>
      <c r="AK67" s="41">
        <f t="shared" si="18"/>
        <v>1</v>
      </c>
      <c r="AL67" s="41">
        <f t="shared" si="19"/>
        <v>1</v>
      </c>
      <c r="AM67" s="41">
        <f t="shared" si="20"/>
        <v>1</v>
      </c>
      <c r="AN67" s="42">
        <f t="shared" si="21"/>
        <v>1</v>
      </c>
      <c r="AP67" s="40">
        <f t="shared" si="22"/>
        <v>0</v>
      </c>
      <c r="AQ67" s="40">
        <f t="shared" si="23"/>
        <v>0</v>
      </c>
      <c r="AR67" s="41">
        <f t="shared" si="24"/>
        <v>0</v>
      </c>
      <c r="AS67" s="41">
        <f t="shared" si="25"/>
        <v>0</v>
      </c>
      <c r="AT67" s="41">
        <f t="shared" si="26"/>
        <v>0</v>
      </c>
      <c r="AU67" s="41">
        <f t="shared" si="27"/>
        <v>0</v>
      </c>
      <c r="AV67" s="41">
        <f t="shared" si="28"/>
        <v>0</v>
      </c>
      <c r="AW67" s="41">
        <f t="shared" si="29"/>
        <v>0</v>
      </c>
      <c r="AX67" s="41">
        <f t="shared" si="30"/>
        <v>0</v>
      </c>
      <c r="AY67" s="42">
        <f t="shared" si="31"/>
        <v>0</v>
      </c>
      <c r="BA67" s="40">
        <f t="shared" si="46"/>
        <v>0</v>
      </c>
      <c r="BB67" s="40">
        <f t="shared" si="46"/>
        <v>0</v>
      </c>
      <c r="BC67" s="41">
        <f t="shared" si="46"/>
        <v>0</v>
      </c>
      <c r="BD67" s="41">
        <f t="shared" si="46"/>
        <v>0</v>
      </c>
      <c r="BE67" s="41">
        <f t="shared" si="46"/>
        <v>0</v>
      </c>
      <c r="BF67" s="41">
        <f t="shared" si="46"/>
        <v>0</v>
      </c>
      <c r="BG67" s="41">
        <f t="shared" si="46"/>
        <v>0</v>
      </c>
      <c r="BH67" s="41">
        <f t="shared" si="46"/>
        <v>0</v>
      </c>
      <c r="BI67" s="41">
        <f t="shared" si="46"/>
        <v>0</v>
      </c>
      <c r="BJ67" s="42">
        <f t="shared" si="46"/>
        <v>0</v>
      </c>
      <c r="BV67" s="54">
        <f t="shared" si="33"/>
        <v>1</v>
      </c>
      <c r="BW67" s="54">
        <f t="shared" si="34"/>
        <v>1</v>
      </c>
      <c r="BX67" s="54">
        <f t="shared" si="35"/>
        <v>1</v>
      </c>
      <c r="BY67" s="54">
        <f t="shared" si="36"/>
        <v>1</v>
      </c>
      <c r="BZ67" s="54">
        <f t="shared" si="37"/>
        <v>1</v>
      </c>
      <c r="CA67" s="54">
        <f t="shared" si="38"/>
        <v>1</v>
      </c>
      <c r="CB67" s="54">
        <f t="shared" si="39"/>
        <v>1</v>
      </c>
      <c r="CC67" s="54">
        <f t="shared" si="40"/>
        <v>1</v>
      </c>
      <c r="CD67" s="54">
        <f t="shared" si="41"/>
        <v>1</v>
      </c>
      <c r="CE67" s="55">
        <f t="shared" si="42"/>
        <v>1</v>
      </c>
      <c r="CF67" s="56">
        <f t="shared" si="43"/>
        <v>0.9</v>
      </c>
      <c r="CG67" s="56">
        <f t="shared" si="44"/>
        <v>0.1</v>
      </c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</row>
    <row r="68" spans="2:109" s="6" customFormat="1">
      <c r="B68" s="28"/>
      <c r="C68" s="292"/>
      <c r="D68" s="52">
        <f t="shared" si="9"/>
        <v>63</v>
      </c>
      <c r="E68" s="57" t="s">
        <v>303</v>
      </c>
      <c r="F68" s="67" t="s">
        <v>297</v>
      </c>
      <c r="G68" s="67"/>
      <c r="H68" s="67" t="s">
        <v>227</v>
      </c>
      <c r="I68" s="87" t="s">
        <v>228</v>
      </c>
      <c r="J68" s="84" t="s">
        <v>304</v>
      </c>
      <c r="K68" s="52" t="s">
        <v>1</v>
      </c>
      <c r="L68" s="144" t="s">
        <v>1</v>
      </c>
      <c r="M68" s="144" t="s">
        <v>1</v>
      </c>
      <c r="N68" s="144" t="s">
        <v>180</v>
      </c>
      <c r="O68" s="144" t="s">
        <v>1</v>
      </c>
      <c r="P68" s="144" t="s">
        <v>1</v>
      </c>
      <c r="Q68" s="94"/>
      <c r="R68" s="145" t="s">
        <v>51</v>
      </c>
      <c r="S68" s="37" t="s">
        <v>51</v>
      </c>
      <c r="T68" s="37" t="s">
        <v>51</v>
      </c>
      <c r="U68" s="37" t="s">
        <v>51</v>
      </c>
      <c r="V68" s="37" t="s">
        <v>51</v>
      </c>
      <c r="W68" s="37" t="s">
        <v>51</v>
      </c>
      <c r="X68" s="37" t="s">
        <v>51</v>
      </c>
      <c r="Y68" s="37" t="s">
        <v>51</v>
      </c>
      <c r="Z68" s="37" t="s">
        <v>51</v>
      </c>
      <c r="AA68" s="76" t="s">
        <v>51</v>
      </c>
      <c r="AB68" s="52">
        <v>120</v>
      </c>
      <c r="AC68" s="38">
        <v>120</v>
      </c>
      <c r="AD68" s="327">
        <f t="shared" si="0"/>
        <v>1</v>
      </c>
      <c r="AE68" s="39">
        <f t="shared" si="12"/>
        <v>1</v>
      </c>
      <c r="AF68" s="40">
        <f t="shared" si="13"/>
        <v>1</v>
      </c>
      <c r="AG68" s="41">
        <f t="shared" si="14"/>
        <v>1</v>
      </c>
      <c r="AH68" s="41">
        <f t="shared" si="15"/>
        <v>1</v>
      </c>
      <c r="AI68" s="41">
        <f t="shared" si="16"/>
        <v>1</v>
      </c>
      <c r="AJ68" s="41">
        <f t="shared" si="17"/>
        <v>1</v>
      </c>
      <c r="AK68" s="41">
        <f t="shared" si="18"/>
        <v>1</v>
      </c>
      <c r="AL68" s="41">
        <f t="shared" si="19"/>
        <v>1</v>
      </c>
      <c r="AM68" s="41">
        <f t="shared" si="20"/>
        <v>1</v>
      </c>
      <c r="AN68" s="42">
        <f t="shared" si="21"/>
        <v>1</v>
      </c>
      <c r="AP68" s="40">
        <f t="shared" si="22"/>
        <v>0</v>
      </c>
      <c r="AQ68" s="40">
        <f t="shared" si="23"/>
        <v>0</v>
      </c>
      <c r="AR68" s="41">
        <f t="shared" si="24"/>
        <v>0</v>
      </c>
      <c r="AS68" s="41">
        <f t="shared" si="25"/>
        <v>0</v>
      </c>
      <c r="AT68" s="41">
        <f t="shared" si="26"/>
        <v>0</v>
      </c>
      <c r="AU68" s="41">
        <f t="shared" si="27"/>
        <v>0</v>
      </c>
      <c r="AV68" s="41">
        <f t="shared" si="28"/>
        <v>0</v>
      </c>
      <c r="AW68" s="41">
        <f t="shared" si="29"/>
        <v>0</v>
      </c>
      <c r="AX68" s="41">
        <f t="shared" si="30"/>
        <v>0</v>
      </c>
      <c r="AY68" s="42">
        <f t="shared" si="31"/>
        <v>0</v>
      </c>
      <c r="BA68" s="40">
        <f t="shared" si="46"/>
        <v>0</v>
      </c>
      <c r="BB68" s="40">
        <f t="shared" si="46"/>
        <v>0</v>
      </c>
      <c r="BC68" s="41">
        <f t="shared" si="46"/>
        <v>0</v>
      </c>
      <c r="BD68" s="41">
        <f t="shared" si="46"/>
        <v>0</v>
      </c>
      <c r="BE68" s="41">
        <f t="shared" si="46"/>
        <v>0</v>
      </c>
      <c r="BF68" s="41">
        <f t="shared" si="46"/>
        <v>0</v>
      </c>
      <c r="BG68" s="41">
        <f t="shared" si="46"/>
        <v>0</v>
      </c>
      <c r="BH68" s="41">
        <f t="shared" si="46"/>
        <v>0</v>
      </c>
      <c r="BI68" s="41">
        <f t="shared" si="46"/>
        <v>0</v>
      </c>
      <c r="BJ68" s="42">
        <f t="shared" si="46"/>
        <v>0</v>
      </c>
      <c r="BV68" s="54">
        <f t="shared" si="33"/>
        <v>1</v>
      </c>
      <c r="BW68" s="54">
        <f t="shared" si="34"/>
        <v>1</v>
      </c>
      <c r="BX68" s="54">
        <f t="shared" si="35"/>
        <v>1</v>
      </c>
      <c r="BY68" s="54">
        <f t="shared" si="36"/>
        <v>1</v>
      </c>
      <c r="BZ68" s="54">
        <f t="shared" si="37"/>
        <v>1</v>
      </c>
      <c r="CA68" s="54">
        <f t="shared" si="38"/>
        <v>1</v>
      </c>
      <c r="CB68" s="54">
        <f t="shared" si="39"/>
        <v>1</v>
      </c>
      <c r="CC68" s="54">
        <f t="shared" si="40"/>
        <v>1</v>
      </c>
      <c r="CD68" s="54">
        <f t="shared" si="41"/>
        <v>1</v>
      </c>
      <c r="CE68" s="55">
        <f t="shared" si="42"/>
        <v>1</v>
      </c>
      <c r="CF68" s="56">
        <f t="shared" si="43"/>
        <v>0.9</v>
      </c>
      <c r="CG68" s="56">
        <f t="shared" si="44"/>
        <v>0.1</v>
      </c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</row>
    <row r="69" spans="2:109" s="6" customFormat="1">
      <c r="B69" s="28"/>
      <c r="C69" s="292"/>
      <c r="D69" s="52">
        <f t="shared" si="9"/>
        <v>64</v>
      </c>
      <c r="E69" s="57" t="s">
        <v>296</v>
      </c>
      <c r="F69" s="67" t="s">
        <v>297</v>
      </c>
      <c r="G69" s="67"/>
      <c r="H69" s="67" t="s">
        <v>227</v>
      </c>
      <c r="I69" s="87" t="s">
        <v>228</v>
      </c>
      <c r="J69" s="84" t="s">
        <v>298</v>
      </c>
      <c r="K69" s="52" t="s">
        <v>1</v>
      </c>
      <c r="L69" s="144" t="s">
        <v>1</v>
      </c>
      <c r="M69" s="144" t="s">
        <v>1</v>
      </c>
      <c r="N69" s="144" t="s">
        <v>180</v>
      </c>
      <c r="O69" s="144" t="s">
        <v>1</v>
      </c>
      <c r="P69" s="144" t="s">
        <v>1</v>
      </c>
      <c r="Q69" s="94"/>
      <c r="R69" s="145" t="s">
        <v>51</v>
      </c>
      <c r="S69" s="37" t="s">
        <v>51</v>
      </c>
      <c r="T69" s="37" t="s">
        <v>51</v>
      </c>
      <c r="U69" s="37" t="s">
        <v>51</v>
      </c>
      <c r="V69" s="37" t="s">
        <v>51</v>
      </c>
      <c r="W69" s="37" t="s">
        <v>51</v>
      </c>
      <c r="X69" s="37" t="s">
        <v>51</v>
      </c>
      <c r="Y69" s="37" t="s">
        <v>51</v>
      </c>
      <c r="Z69" s="37" t="s">
        <v>51</v>
      </c>
      <c r="AA69" s="76" t="s">
        <v>51</v>
      </c>
      <c r="AB69" s="52">
        <v>102</v>
      </c>
      <c r="AC69" s="38">
        <v>102</v>
      </c>
      <c r="AD69" s="327">
        <f t="shared" si="0"/>
        <v>1</v>
      </c>
      <c r="AE69" s="39">
        <f t="shared" si="12"/>
        <v>1</v>
      </c>
      <c r="AF69" s="40">
        <f t="shared" si="13"/>
        <v>1</v>
      </c>
      <c r="AG69" s="41">
        <f t="shared" si="14"/>
        <v>1</v>
      </c>
      <c r="AH69" s="41">
        <f t="shared" si="15"/>
        <v>1</v>
      </c>
      <c r="AI69" s="41">
        <f t="shared" si="16"/>
        <v>1</v>
      </c>
      <c r="AJ69" s="41">
        <f t="shared" si="17"/>
        <v>1</v>
      </c>
      <c r="AK69" s="41">
        <f t="shared" si="18"/>
        <v>1</v>
      </c>
      <c r="AL69" s="41">
        <f t="shared" si="19"/>
        <v>1</v>
      </c>
      <c r="AM69" s="41">
        <f t="shared" si="20"/>
        <v>1</v>
      </c>
      <c r="AN69" s="42">
        <f t="shared" si="21"/>
        <v>1</v>
      </c>
      <c r="AP69" s="40">
        <f t="shared" si="22"/>
        <v>0</v>
      </c>
      <c r="AQ69" s="40">
        <f t="shared" si="23"/>
        <v>0</v>
      </c>
      <c r="AR69" s="41">
        <f t="shared" si="24"/>
        <v>0</v>
      </c>
      <c r="AS69" s="41">
        <f t="shared" si="25"/>
        <v>0</v>
      </c>
      <c r="AT69" s="41">
        <f t="shared" si="26"/>
        <v>0</v>
      </c>
      <c r="AU69" s="41">
        <f t="shared" si="27"/>
        <v>0</v>
      </c>
      <c r="AV69" s="41">
        <f t="shared" si="28"/>
        <v>0</v>
      </c>
      <c r="AW69" s="41">
        <f t="shared" si="29"/>
        <v>0</v>
      </c>
      <c r="AX69" s="41">
        <f t="shared" si="30"/>
        <v>0</v>
      </c>
      <c r="AY69" s="42">
        <f t="shared" si="31"/>
        <v>0</v>
      </c>
      <c r="BA69" s="40">
        <f t="shared" si="46"/>
        <v>0</v>
      </c>
      <c r="BB69" s="40">
        <f t="shared" si="46"/>
        <v>0</v>
      </c>
      <c r="BC69" s="41">
        <f t="shared" si="46"/>
        <v>0</v>
      </c>
      <c r="BD69" s="41">
        <f t="shared" si="46"/>
        <v>0</v>
      </c>
      <c r="BE69" s="41">
        <f t="shared" si="46"/>
        <v>0</v>
      </c>
      <c r="BF69" s="41">
        <f t="shared" si="46"/>
        <v>0</v>
      </c>
      <c r="BG69" s="41">
        <f t="shared" si="46"/>
        <v>0</v>
      </c>
      <c r="BH69" s="41">
        <f t="shared" si="46"/>
        <v>0</v>
      </c>
      <c r="BI69" s="41">
        <f t="shared" si="46"/>
        <v>0</v>
      </c>
      <c r="BJ69" s="42">
        <f t="shared" si="46"/>
        <v>0</v>
      </c>
      <c r="BV69" s="54">
        <f t="shared" si="33"/>
        <v>1</v>
      </c>
      <c r="BW69" s="54">
        <f t="shared" si="34"/>
        <v>1</v>
      </c>
      <c r="BX69" s="54">
        <f t="shared" si="35"/>
        <v>1</v>
      </c>
      <c r="BY69" s="54">
        <f t="shared" si="36"/>
        <v>1</v>
      </c>
      <c r="BZ69" s="54">
        <f t="shared" si="37"/>
        <v>1</v>
      </c>
      <c r="CA69" s="54">
        <f t="shared" si="38"/>
        <v>1</v>
      </c>
      <c r="CB69" s="54">
        <f t="shared" si="39"/>
        <v>1</v>
      </c>
      <c r="CC69" s="54">
        <f t="shared" si="40"/>
        <v>1</v>
      </c>
      <c r="CD69" s="54">
        <f t="shared" si="41"/>
        <v>1</v>
      </c>
      <c r="CE69" s="55">
        <f t="shared" si="42"/>
        <v>1</v>
      </c>
      <c r="CF69" s="56">
        <f t="shared" si="43"/>
        <v>0.9</v>
      </c>
      <c r="CG69" s="56">
        <f t="shared" si="44"/>
        <v>0.1</v>
      </c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</row>
    <row r="70" spans="2:109" s="6" customFormat="1">
      <c r="B70" s="28"/>
      <c r="C70" s="292"/>
      <c r="D70" s="52">
        <f t="shared" si="9"/>
        <v>65</v>
      </c>
      <c r="E70" s="57" t="s">
        <v>299</v>
      </c>
      <c r="F70" s="67" t="s">
        <v>297</v>
      </c>
      <c r="G70" s="67"/>
      <c r="H70" s="67" t="s">
        <v>227</v>
      </c>
      <c r="I70" s="87" t="s">
        <v>228</v>
      </c>
      <c r="J70" s="84" t="s">
        <v>300</v>
      </c>
      <c r="K70" s="52" t="s">
        <v>1</v>
      </c>
      <c r="L70" s="144" t="s">
        <v>1</v>
      </c>
      <c r="M70" s="144" t="s">
        <v>1</v>
      </c>
      <c r="N70" s="144" t="s">
        <v>180</v>
      </c>
      <c r="O70" s="144" t="s">
        <v>1</v>
      </c>
      <c r="P70" s="144" t="s">
        <v>1</v>
      </c>
      <c r="Q70" s="94"/>
      <c r="R70" s="145" t="s">
        <v>51</v>
      </c>
      <c r="S70" s="37" t="s">
        <v>51</v>
      </c>
      <c r="T70" s="37" t="s">
        <v>51</v>
      </c>
      <c r="U70" s="37" t="s">
        <v>51</v>
      </c>
      <c r="V70" s="37" t="s">
        <v>51</v>
      </c>
      <c r="W70" s="37" t="s">
        <v>51</v>
      </c>
      <c r="X70" s="37" t="s">
        <v>51</v>
      </c>
      <c r="Y70" s="37" t="s">
        <v>51</v>
      </c>
      <c r="Z70" s="37" t="s">
        <v>51</v>
      </c>
      <c r="AA70" s="76" t="s">
        <v>51</v>
      </c>
      <c r="AB70" s="52">
        <v>89</v>
      </c>
      <c r="AC70" s="38">
        <v>89</v>
      </c>
      <c r="AD70" s="327">
        <f t="shared" ref="AD70:AD85" si="47">+CF70+CG70</f>
        <v>1</v>
      </c>
      <c r="AE70" s="39">
        <f t="shared" si="12"/>
        <v>1</v>
      </c>
      <c r="AF70" s="40">
        <f t="shared" si="13"/>
        <v>1</v>
      </c>
      <c r="AG70" s="41">
        <f t="shared" si="14"/>
        <v>1</v>
      </c>
      <c r="AH70" s="41">
        <f t="shared" si="15"/>
        <v>1</v>
      </c>
      <c r="AI70" s="41">
        <f t="shared" si="16"/>
        <v>1</v>
      </c>
      <c r="AJ70" s="41">
        <f t="shared" si="17"/>
        <v>1</v>
      </c>
      <c r="AK70" s="41">
        <f t="shared" si="18"/>
        <v>1</v>
      </c>
      <c r="AL70" s="41">
        <f t="shared" si="19"/>
        <v>1</v>
      </c>
      <c r="AM70" s="41">
        <f t="shared" si="20"/>
        <v>1</v>
      </c>
      <c r="AN70" s="42">
        <f t="shared" si="21"/>
        <v>1</v>
      </c>
      <c r="AP70" s="40">
        <f t="shared" si="22"/>
        <v>0</v>
      </c>
      <c r="AQ70" s="40">
        <f t="shared" si="23"/>
        <v>0</v>
      </c>
      <c r="AR70" s="41">
        <f t="shared" si="24"/>
        <v>0</v>
      </c>
      <c r="AS70" s="41">
        <f t="shared" si="25"/>
        <v>0</v>
      </c>
      <c r="AT70" s="41">
        <f t="shared" si="26"/>
        <v>0</v>
      </c>
      <c r="AU70" s="41">
        <f t="shared" si="27"/>
        <v>0</v>
      </c>
      <c r="AV70" s="41">
        <f t="shared" si="28"/>
        <v>0</v>
      </c>
      <c r="AW70" s="41">
        <f t="shared" si="29"/>
        <v>0</v>
      </c>
      <c r="AX70" s="41">
        <f t="shared" si="30"/>
        <v>0</v>
      </c>
      <c r="AY70" s="42">
        <f t="shared" si="31"/>
        <v>0</v>
      </c>
      <c r="BA70" s="40">
        <f t="shared" si="46"/>
        <v>0</v>
      </c>
      <c r="BB70" s="40">
        <f t="shared" si="46"/>
        <v>0</v>
      </c>
      <c r="BC70" s="41">
        <f t="shared" si="46"/>
        <v>0</v>
      </c>
      <c r="BD70" s="41">
        <f t="shared" si="46"/>
        <v>0</v>
      </c>
      <c r="BE70" s="41">
        <f t="shared" si="46"/>
        <v>0</v>
      </c>
      <c r="BF70" s="41">
        <f t="shared" si="46"/>
        <v>0</v>
      </c>
      <c r="BG70" s="41">
        <f t="shared" si="46"/>
        <v>0</v>
      </c>
      <c r="BH70" s="41">
        <f t="shared" si="46"/>
        <v>0</v>
      </c>
      <c r="BI70" s="41">
        <f t="shared" si="46"/>
        <v>0</v>
      </c>
      <c r="BJ70" s="42">
        <f t="shared" si="46"/>
        <v>0</v>
      </c>
      <c r="BV70" s="54">
        <f t="shared" si="33"/>
        <v>1</v>
      </c>
      <c r="BW70" s="54">
        <f t="shared" si="34"/>
        <v>1</v>
      </c>
      <c r="BX70" s="54">
        <f t="shared" si="35"/>
        <v>1</v>
      </c>
      <c r="BY70" s="54">
        <f t="shared" si="36"/>
        <v>1</v>
      </c>
      <c r="BZ70" s="54">
        <f t="shared" si="37"/>
        <v>1</v>
      </c>
      <c r="CA70" s="54">
        <f t="shared" si="38"/>
        <v>1</v>
      </c>
      <c r="CB70" s="54">
        <f t="shared" si="39"/>
        <v>1</v>
      </c>
      <c r="CC70" s="54">
        <f t="shared" si="40"/>
        <v>1</v>
      </c>
      <c r="CD70" s="54">
        <f t="shared" si="41"/>
        <v>1</v>
      </c>
      <c r="CE70" s="55">
        <f t="shared" si="42"/>
        <v>1</v>
      </c>
      <c r="CF70" s="56">
        <f t="shared" si="43"/>
        <v>0.9</v>
      </c>
      <c r="CG70" s="56">
        <f t="shared" si="44"/>
        <v>0.1</v>
      </c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</row>
    <row r="71" spans="2:109" s="6" customFormat="1">
      <c r="B71" s="28"/>
      <c r="C71" s="292"/>
      <c r="D71" s="52">
        <f t="shared" si="9"/>
        <v>66</v>
      </c>
      <c r="E71" s="67" t="s">
        <v>479</v>
      </c>
      <c r="F71" s="67" t="s">
        <v>404</v>
      </c>
      <c r="G71" s="67" t="s">
        <v>480</v>
      </c>
      <c r="H71" s="67" t="s">
        <v>480</v>
      </c>
      <c r="I71" s="48" t="s">
        <v>481</v>
      </c>
      <c r="J71" s="83" t="s">
        <v>482</v>
      </c>
      <c r="K71" s="52" t="s">
        <v>1</v>
      </c>
      <c r="L71" s="144" t="s">
        <v>1</v>
      </c>
      <c r="M71" s="144" t="s">
        <v>1</v>
      </c>
      <c r="N71" s="144" t="s">
        <v>180</v>
      </c>
      <c r="O71" s="144" t="s">
        <v>1</v>
      </c>
      <c r="P71" s="144" t="s">
        <v>1</v>
      </c>
      <c r="Q71" s="94"/>
      <c r="R71" s="145" t="s">
        <v>51</v>
      </c>
      <c r="S71" s="37" t="s">
        <v>51</v>
      </c>
      <c r="T71" s="37" t="s">
        <v>51</v>
      </c>
      <c r="U71" s="37" t="s">
        <v>51</v>
      </c>
      <c r="V71" s="37" t="s">
        <v>44</v>
      </c>
      <c r="W71" s="37" t="s">
        <v>44</v>
      </c>
      <c r="X71" s="37"/>
      <c r="Y71" s="37"/>
      <c r="Z71" s="37"/>
      <c r="AA71" s="76"/>
      <c r="AB71" s="52">
        <v>24</v>
      </c>
      <c r="AC71" s="38"/>
      <c r="AD71" s="327">
        <f t="shared" si="47"/>
        <v>0.4</v>
      </c>
      <c r="AE71" s="39">
        <f t="shared" si="12"/>
        <v>1</v>
      </c>
      <c r="AF71" s="40">
        <f t="shared" si="13"/>
        <v>1</v>
      </c>
      <c r="AG71" s="41">
        <f t="shared" si="14"/>
        <v>1</v>
      </c>
      <c r="AH71" s="41">
        <f t="shared" si="15"/>
        <v>1</v>
      </c>
      <c r="AI71" s="41">
        <f t="shared" si="16"/>
        <v>0</v>
      </c>
      <c r="AJ71" s="41">
        <f t="shared" si="17"/>
        <v>0</v>
      </c>
      <c r="AK71" s="41">
        <f t="shared" si="18"/>
        <v>0</v>
      </c>
      <c r="AL71" s="41">
        <f t="shared" si="19"/>
        <v>0</v>
      </c>
      <c r="AM71" s="41">
        <f t="shared" si="20"/>
        <v>0</v>
      </c>
      <c r="AN71" s="42">
        <f t="shared" si="21"/>
        <v>0</v>
      </c>
      <c r="AP71" s="40">
        <f t="shared" si="22"/>
        <v>0</v>
      </c>
      <c r="AQ71" s="40">
        <f t="shared" si="23"/>
        <v>0</v>
      </c>
      <c r="AR71" s="41">
        <f t="shared" si="24"/>
        <v>0</v>
      </c>
      <c r="AS71" s="41">
        <f t="shared" si="25"/>
        <v>0</v>
      </c>
      <c r="AT71" s="41">
        <f t="shared" si="26"/>
        <v>0</v>
      </c>
      <c r="AU71" s="41">
        <f t="shared" si="27"/>
        <v>0</v>
      </c>
      <c r="AV71" s="41">
        <f t="shared" si="28"/>
        <v>0</v>
      </c>
      <c r="AW71" s="41">
        <f t="shared" si="29"/>
        <v>0</v>
      </c>
      <c r="AX71" s="41">
        <f t="shared" si="30"/>
        <v>0</v>
      </c>
      <c r="AY71" s="42">
        <f t="shared" si="31"/>
        <v>0</v>
      </c>
      <c r="BA71" s="40">
        <f t="shared" si="46"/>
        <v>0</v>
      </c>
      <c r="BB71" s="40">
        <f t="shared" si="46"/>
        <v>0</v>
      </c>
      <c r="BC71" s="41">
        <f t="shared" si="46"/>
        <v>0</v>
      </c>
      <c r="BD71" s="41">
        <f t="shared" si="46"/>
        <v>0</v>
      </c>
      <c r="BE71" s="41">
        <f t="shared" si="46"/>
        <v>1</v>
      </c>
      <c r="BF71" s="41">
        <f t="shared" si="46"/>
        <v>1</v>
      </c>
      <c r="BG71" s="41">
        <f t="shared" si="46"/>
        <v>0</v>
      </c>
      <c r="BH71" s="41">
        <f t="shared" si="46"/>
        <v>0</v>
      </c>
      <c r="BI71" s="41">
        <f t="shared" si="46"/>
        <v>0</v>
      </c>
      <c r="BJ71" s="42">
        <f t="shared" si="46"/>
        <v>0</v>
      </c>
      <c r="BV71" s="54">
        <f t="shared" si="33"/>
        <v>1</v>
      </c>
      <c r="BW71" s="54">
        <f t="shared" si="34"/>
        <v>1</v>
      </c>
      <c r="BX71" s="54">
        <f t="shared" si="35"/>
        <v>1</v>
      </c>
      <c r="BY71" s="54">
        <f t="shared" si="36"/>
        <v>1</v>
      </c>
      <c r="BZ71" s="54" t="str">
        <f t="shared" si="37"/>
        <v xml:space="preserve"> </v>
      </c>
      <c r="CA71" s="54" t="str">
        <f t="shared" si="38"/>
        <v xml:space="preserve"> </v>
      </c>
      <c r="CB71" s="54" t="str">
        <f t="shared" si="39"/>
        <v xml:space="preserve"> </v>
      </c>
      <c r="CC71" s="54" t="str">
        <f t="shared" si="40"/>
        <v xml:space="preserve"> </v>
      </c>
      <c r="CD71" s="54" t="str">
        <f t="shared" si="41"/>
        <v xml:space="preserve"> </v>
      </c>
      <c r="CE71" s="55">
        <f t="shared" si="42"/>
        <v>0</v>
      </c>
      <c r="CF71" s="56">
        <f t="shared" si="43"/>
        <v>0.4</v>
      </c>
      <c r="CG71" s="56">
        <f t="shared" si="44"/>
        <v>0</v>
      </c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</row>
    <row r="72" spans="2:109" s="6" customFormat="1">
      <c r="B72" s="28"/>
      <c r="C72" s="292"/>
      <c r="D72" s="52">
        <f t="shared" si="9"/>
        <v>67</v>
      </c>
      <c r="E72" s="67" t="s">
        <v>257</v>
      </c>
      <c r="F72" s="67" t="s">
        <v>483</v>
      </c>
      <c r="G72" s="67"/>
      <c r="H72" s="67" t="s">
        <v>484</v>
      </c>
      <c r="I72" s="92" t="s">
        <v>485</v>
      </c>
      <c r="J72" s="83" t="s">
        <v>258</v>
      </c>
      <c r="K72" s="52" t="s">
        <v>1</v>
      </c>
      <c r="L72" s="144" t="s">
        <v>1</v>
      </c>
      <c r="M72" s="144" t="s">
        <v>1</v>
      </c>
      <c r="N72" s="144" t="s">
        <v>180</v>
      </c>
      <c r="O72" s="144" t="s">
        <v>1</v>
      </c>
      <c r="P72" s="144" t="s">
        <v>1</v>
      </c>
      <c r="Q72" s="94"/>
      <c r="R72" s="145" t="s">
        <v>51</v>
      </c>
      <c r="S72" s="37" t="s">
        <v>51</v>
      </c>
      <c r="T72" s="37" t="s">
        <v>44</v>
      </c>
      <c r="U72" s="37" t="s">
        <v>44</v>
      </c>
      <c r="V72" s="37"/>
      <c r="W72" s="37"/>
      <c r="X72" s="37"/>
      <c r="Y72" s="37"/>
      <c r="Z72" s="37"/>
      <c r="AA72" s="76"/>
      <c r="AB72" s="52">
        <v>88</v>
      </c>
      <c r="AC72" s="38"/>
      <c r="AD72" s="327">
        <f t="shared" si="47"/>
        <v>0.2</v>
      </c>
      <c r="AE72" s="39">
        <f t="shared" si="12"/>
        <v>1</v>
      </c>
      <c r="AF72" s="40">
        <f t="shared" si="13"/>
        <v>1</v>
      </c>
      <c r="AG72" s="41">
        <f t="shared" si="14"/>
        <v>0</v>
      </c>
      <c r="AH72" s="41">
        <f t="shared" si="15"/>
        <v>0</v>
      </c>
      <c r="AI72" s="41">
        <f t="shared" si="16"/>
        <v>0</v>
      </c>
      <c r="AJ72" s="41">
        <f t="shared" si="17"/>
        <v>0</v>
      </c>
      <c r="AK72" s="41">
        <f t="shared" si="18"/>
        <v>0</v>
      </c>
      <c r="AL72" s="41">
        <f t="shared" si="19"/>
        <v>0</v>
      </c>
      <c r="AM72" s="41">
        <f t="shared" si="20"/>
        <v>0</v>
      </c>
      <c r="AN72" s="42">
        <f t="shared" si="21"/>
        <v>0</v>
      </c>
      <c r="AP72" s="40">
        <f t="shared" si="22"/>
        <v>0</v>
      </c>
      <c r="AQ72" s="40">
        <f t="shared" si="23"/>
        <v>0</v>
      </c>
      <c r="AR72" s="41">
        <f t="shared" si="24"/>
        <v>0</v>
      </c>
      <c r="AS72" s="41">
        <f t="shared" si="25"/>
        <v>0</v>
      </c>
      <c r="AT72" s="41">
        <f t="shared" si="26"/>
        <v>0</v>
      </c>
      <c r="AU72" s="41">
        <f t="shared" si="27"/>
        <v>0</v>
      </c>
      <c r="AV72" s="41">
        <f t="shared" si="28"/>
        <v>0</v>
      </c>
      <c r="AW72" s="41">
        <f t="shared" si="29"/>
        <v>0</v>
      </c>
      <c r="AX72" s="41">
        <f t="shared" si="30"/>
        <v>0</v>
      </c>
      <c r="AY72" s="42">
        <f t="shared" si="31"/>
        <v>0</v>
      </c>
      <c r="BA72" s="40">
        <f t="shared" si="46"/>
        <v>0</v>
      </c>
      <c r="BB72" s="40">
        <f t="shared" si="46"/>
        <v>0</v>
      </c>
      <c r="BC72" s="41">
        <f t="shared" si="46"/>
        <v>1</v>
      </c>
      <c r="BD72" s="41">
        <f t="shared" si="46"/>
        <v>1</v>
      </c>
      <c r="BE72" s="41">
        <f t="shared" si="46"/>
        <v>0</v>
      </c>
      <c r="BF72" s="41">
        <f t="shared" si="46"/>
        <v>0</v>
      </c>
      <c r="BG72" s="41">
        <f t="shared" si="46"/>
        <v>0</v>
      </c>
      <c r="BH72" s="41">
        <f t="shared" si="46"/>
        <v>0</v>
      </c>
      <c r="BI72" s="41">
        <f t="shared" si="46"/>
        <v>0</v>
      </c>
      <c r="BJ72" s="42">
        <f t="shared" si="46"/>
        <v>0</v>
      </c>
      <c r="BV72" s="54">
        <f t="shared" si="33"/>
        <v>1</v>
      </c>
      <c r="BW72" s="54">
        <f t="shared" si="34"/>
        <v>1</v>
      </c>
      <c r="BX72" s="54" t="str">
        <f t="shared" si="35"/>
        <v xml:space="preserve"> </v>
      </c>
      <c r="BY72" s="54" t="str">
        <f t="shared" si="36"/>
        <v xml:space="preserve"> </v>
      </c>
      <c r="BZ72" s="54" t="str">
        <f t="shared" si="37"/>
        <v xml:space="preserve"> </v>
      </c>
      <c r="CA72" s="54" t="str">
        <f t="shared" si="38"/>
        <v xml:space="preserve"> </v>
      </c>
      <c r="CB72" s="54" t="str">
        <f t="shared" si="39"/>
        <v xml:space="preserve"> </v>
      </c>
      <c r="CC72" s="54" t="str">
        <f t="shared" si="40"/>
        <v xml:space="preserve"> </v>
      </c>
      <c r="CD72" s="54" t="str">
        <f t="shared" si="41"/>
        <v xml:space="preserve"> </v>
      </c>
      <c r="CE72" s="55">
        <f t="shared" si="42"/>
        <v>0</v>
      </c>
      <c r="CF72" s="56">
        <f t="shared" si="43"/>
        <v>0.2</v>
      </c>
      <c r="CG72" s="56">
        <f t="shared" si="44"/>
        <v>0</v>
      </c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</row>
    <row r="73" spans="2:109" s="6" customFormat="1">
      <c r="B73" s="28"/>
      <c r="C73" s="292"/>
      <c r="D73" s="52">
        <f t="shared" si="9"/>
        <v>68</v>
      </c>
      <c r="E73" s="79" t="s">
        <v>486</v>
      </c>
      <c r="F73" s="79" t="s">
        <v>146</v>
      </c>
      <c r="G73" s="67" t="s">
        <v>487</v>
      </c>
      <c r="H73" s="67" t="s">
        <v>488</v>
      </c>
      <c r="I73" s="82" t="s">
        <v>489</v>
      </c>
      <c r="J73" s="100">
        <v>828021074</v>
      </c>
      <c r="K73" s="52" t="s">
        <v>1</v>
      </c>
      <c r="L73" s="144" t="s">
        <v>1</v>
      </c>
      <c r="M73" s="144" t="s">
        <v>1</v>
      </c>
      <c r="N73" s="144" t="s">
        <v>180</v>
      </c>
      <c r="O73" s="144" t="s">
        <v>1</v>
      </c>
      <c r="P73" s="144" t="s">
        <v>1</v>
      </c>
      <c r="Q73" s="318"/>
      <c r="R73" s="145" t="s">
        <v>51</v>
      </c>
      <c r="S73" s="37" t="s">
        <v>51</v>
      </c>
      <c r="T73" s="37" t="s">
        <v>44</v>
      </c>
      <c r="U73" s="37"/>
      <c r="V73" s="37"/>
      <c r="W73" s="37"/>
      <c r="X73" s="37"/>
      <c r="Y73" s="37"/>
      <c r="Z73" s="37"/>
      <c r="AA73" s="76"/>
      <c r="AB73" s="52">
        <v>19</v>
      </c>
      <c r="AC73" s="38"/>
      <c r="AD73" s="327">
        <f t="shared" si="47"/>
        <v>0.2</v>
      </c>
      <c r="AE73" s="39">
        <f t="shared" si="12"/>
        <v>1</v>
      </c>
      <c r="AF73" s="40">
        <f t="shared" si="13"/>
        <v>1</v>
      </c>
      <c r="AG73" s="41">
        <f t="shared" si="14"/>
        <v>0</v>
      </c>
      <c r="AH73" s="41">
        <f t="shared" si="15"/>
        <v>0</v>
      </c>
      <c r="AI73" s="41">
        <f t="shared" si="16"/>
        <v>0</v>
      </c>
      <c r="AJ73" s="41">
        <f t="shared" si="17"/>
        <v>0</v>
      </c>
      <c r="AK73" s="41">
        <f t="shared" si="18"/>
        <v>0</v>
      </c>
      <c r="AL73" s="41">
        <f t="shared" si="19"/>
        <v>0</v>
      </c>
      <c r="AM73" s="41">
        <f t="shared" si="20"/>
        <v>0</v>
      </c>
      <c r="AN73" s="42">
        <f t="shared" si="21"/>
        <v>0</v>
      </c>
      <c r="AP73" s="40">
        <f t="shared" si="22"/>
        <v>0</v>
      </c>
      <c r="AQ73" s="40">
        <f t="shared" si="23"/>
        <v>0</v>
      </c>
      <c r="AR73" s="41">
        <f t="shared" si="24"/>
        <v>0</v>
      </c>
      <c r="AS73" s="41">
        <f t="shared" si="25"/>
        <v>0</v>
      </c>
      <c r="AT73" s="41">
        <f t="shared" si="26"/>
        <v>0</v>
      </c>
      <c r="AU73" s="41">
        <f t="shared" si="27"/>
        <v>0</v>
      </c>
      <c r="AV73" s="41">
        <f t="shared" si="28"/>
        <v>0</v>
      </c>
      <c r="AW73" s="41">
        <f t="shared" si="29"/>
        <v>0</v>
      </c>
      <c r="AX73" s="41">
        <f t="shared" si="30"/>
        <v>0</v>
      </c>
      <c r="AY73" s="42">
        <f t="shared" si="31"/>
        <v>0</v>
      </c>
      <c r="BA73" s="40">
        <f t="shared" si="46"/>
        <v>0</v>
      </c>
      <c r="BB73" s="40">
        <f t="shared" si="46"/>
        <v>0</v>
      </c>
      <c r="BC73" s="41">
        <f t="shared" si="46"/>
        <v>1</v>
      </c>
      <c r="BD73" s="41">
        <f t="shared" si="46"/>
        <v>0</v>
      </c>
      <c r="BE73" s="41">
        <f t="shared" si="46"/>
        <v>0</v>
      </c>
      <c r="BF73" s="41">
        <f t="shared" si="46"/>
        <v>0</v>
      </c>
      <c r="BG73" s="41">
        <f t="shared" si="46"/>
        <v>0</v>
      </c>
      <c r="BH73" s="41">
        <f t="shared" si="46"/>
        <v>0</v>
      </c>
      <c r="BI73" s="41">
        <f t="shared" si="46"/>
        <v>0</v>
      </c>
      <c r="BJ73" s="42">
        <f t="shared" si="46"/>
        <v>0</v>
      </c>
      <c r="BV73" s="54">
        <f t="shared" si="33"/>
        <v>1</v>
      </c>
      <c r="BW73" s="54">
        <f t="shared" si="34"/>
        <v>1</v>
      </c>
      <c r="BX73" s="54" t="str">
        <f t="shared" si="35"/>
        <v xml:space="preserve"> </v>
      </c>
      <c r="BY73" s="54" t="str">
        <f t="shared" si="36"/>
        <v xml:space="preserve"> </v>
      </c>
      <c r="BZ73" s="54" t="str">
        <f t="shared" si="37"/>
        <v xml:space="preserve"> </v>
      </c>
      <c r="CA73" s="54" t="str">
        <f t="shared" si="38"/>
        <v xml:space="preserve"> </v>
      </c>
      <c r="CB73" s="54" t="str">
        <f t="shared" si="39"/>
        <v xml:space="preserve"> </v>
      </c>
      <c r="CC73" s="54" t="str">
        <f t="shared" si="40"/>
        <v xml:space="preserve"> </v>
      </c>
      <c r="CD73" s="54" t="str">
        <f t="shared" si="41"/>
        <v xml:space="preserve"> </v>
      </c>
      <c r="CE73" s="55">
        <f t="shared" si="42"/>
        <v>0</v>
      </c>
      <c r="CF73" s="56">
        <f t="shared" si="43"/>
        <v>0.2</v>
      </c>
      <c r="CG73" s="56">
        <f t="shared" si="44"/>
        <v>0</v>
      </c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</row>
    <row r="74" spans="2:109" s="6" customFormat="1">
      <c r="B74" s="28"/>
      <c r="C74" s="292"/>
      <c r="D74" s="52">
        <f t="shared" ref="D74:D80" si="48">IF(E74&gt;0,(+D73+1)," ")</f>
        <v>69</v>
      </c>
      <c r="E74" s="67" t="s">
        <v>490</v>
      </c>
      <c r="F74" s="67" t="s">
        <v>393</v>
      </c>
      <c r="G74" s="67" t="s">
        <v>491</v>
      </c>
      <c r="H74" s="67" t="s">
        <v>492</v>
      </c>
      <c r="I74" s="92" t="s">
        <v>493</v>
      </c>
      <c r="J74" s="84" t="s">
        <v>494</v>
      </c>
      <c r="K74" s="52" t="s">
        <v>1</v>
      </c>
      <c r="L74" s="144" t="s">
        <v>1</v>
      </c>
      <c r="M74" s="144" t="s">
        <v>1</v>
      </c>
      <c r="N74" s="144" t="s">
        <v>180</v>
      </c>
      <c r="O74" s="144" t="s">
        <v>1</v>
      </c>
      <c r="P74" s="144" t="s">
        <v>1</v>
      </c>
      <c r="Q74" s="94"/>
      <c r="R74" s="145" t="s">
        <v>51</v>
      </c>
      <c r="S74" s="37" t="s">
        <v>51</v>
      </c>
      <c r="T74" s="37" t="s">
        <v>44</v>
      </c>
      <c r="U74" s="37" t="s">
        <v>136</v>
      </c>
      <c r="V74" s="37"/>
      <c r="W74" s="37"/>
      <c r="X74" s="37"/>
      <c r="Y74" s="37"/>
      <c r="Z74" s="37"/>
      <c r="AA74" s="76"/>
      <c r="AB74" s="52">
        <v>15</v>
      </c>
      <c r="AC74" s="38"/>
      <c r="AD74" s="327">
        <f t="shared" si="47"/>
        <v>0.2</v>
      </c>
      <c r="AE74" s="39">
        <f t="shared" si="12"/>
        <v>1</v>
      </c>
      <c r="AF74" s="40">
        <f t="shared" si="13"/>
        <v>1</v>
      </c>
      <c r="AG74" s="41">
        <f t="shared" si="14"/>
        <v>0</v>
      </c>
      <c r="AH74" s="41">
        <f t="shared" si="15"/>
        <v>0</v>
      </c>
      <c r="AI74" s="41">
        <f t="shared" si="16"/>
        <v>0</v>
      </c>
      <c r="AJ74" s="41">
        <f t="shared" si="17"/>
        <v>0</v>
      </c>
      <c r="AK74" s="41">
        <f t="shared" si="18"/>
        <v>0</v>
      </c>
      <c r="AL74" s="41">
        <f t="shared" si="19"/>
        <v>0</v>
      </c>
      <c r="AM74" s="41">
        <f t="shared" si="20"/>
        <v>0</v>
      </c>
      <c r="AN74" s="42">
        <f t="shared" si="21"/>
        <v>0</v>
      </c>
      <c r="AP74" s="40">
        <f t="shared" si="22"/>
        <v>0</v>
      </c>
      <c r="AQ74" s="40">
        <f t="shared" si="23"/>
        <v>0</v>
      </c>
      <c r="AR74" s="41">
        <f t="shared" si="24"/>
        <v>0</v>
      </c>
      <c r="AS74" s="41">
        <f t="shared" si="25"/>
        <v>1</v>
      </c>
      <c r="AT74" s="41">
        <f t="shared" si="26"/>
        <v>0</v>
      </c>
      <c r="AU74" s="41">
        <f t="shared" si="27"/>
        <v>0</v>
      </c>
      <c r="AV74" s="41">
        <f t="shared" si="28"/>
        <v>0</v>
      </c>
      <c r="AW74" s="41">
        <f t="shared" si="29"/>
        <v>0</v>
      </c>
      <c r="AX74" s="41">
        <f t="shared" si="30"/>
        <v>0</v>
      </c>
      <c r="AY74" s="42">
        <f t="shared" si="31"/>
        <v>0</v>
      </c>
      <c r="BA74" s="40">
        <f t="shared" si="46"/>
        <v>0</v>
      </c>
      <c r="BB74" s="40">
        <f t="shared" si="46"/>
        <v>0</v>
      </c>
      <c r="BC74" s="41">
        <f t="shared" si="46"/>
        <v>1</v>
      </c>
      <c r="BD74" s="41">
        <f t="shared" si="46"/>
        <v>0</v>
      </c>
      <c r="BE74" s="41">
        <f t="shared" si="46"/>
        <v>0</v>
      </c>
      <c r="BF74" s="41">
        <f t="shared" si="46"/>
        <v>0</v>
      </c>
      <c r="BG74" s="41">
        <f t="shared" si="46"/>
        <v>0</v>
      </c>
      <c r="BH74" s="41">
        <f t="shared" si="46"/>
        <v>0</v>
      </c>
      <c r="BI74" s="41">
        <f t="shared" si="46"/>
        <v>0</v>
      </c>
      <c r="BJ74" s="42">
        <f t="shared" si="46"/>
        <v>0</v>
      </c>
      <c r="BV74" s="54">
        <f t="shared" si="33"/>
        <v>1</v>
      </c>
      <c r="BW74" s="54">
        <f t="shared" si="34"/>
        <v>1</v>
      </c>
      <c r="BX74" s="54" t="str">
        <f t="shared" si="35"/>
        <v xml:space="preserve"> </v>
      </c>
      <c r="BY74" s="54" t="str">
        <f t="shared" si="36"/>
        <v xml:space="preserve"> </v>
      </c>
      <c r="BZ74" s="54" t="str">
        <f t="shared" si="37"/>
        <v xml:space="preserve"> </v>
      </c>
      <c r="CA74" s="54" t="str">
        <f t="shared" si="38"/>
        <v xml:space="preserve"> </v>
      </c>
      <c r="CB74" s="54" t="str">
        <f t="shared" si="39"/>
        <v xml:space="preserve"> </v>
      </c>
      <c r="CC74" s="54" t="str">
        <f t="shared" si="40"/>
        <v xml:space="preserve"> </v>
      </c>
      <c r="CD74" s="54" t="str">
        <f t="shared" si="41"/>
        <v xml:space="preserve"> </v>
      </c>
      <c r="CE74" s="55">
        <f t="shared" si="42"/>
        <v>0</v>
      </c>
      <c r="CF74" s="56">
        <f t="shared" si="43"/>
        <v>0.2</v>
      </c>
      <c r="CG74" s="56">
        <f t="shared" si="44"/>
        <v>0</v>
      </c>
      <c r="CT74" s="74"/>
      <c r="CU74" s="74"/>
      <c r="CV74" s="74"/>
      <c r="CW74" s="74"/>
      <c r="CX74" s="74"/>
      <c r="CY74" s="74"/>
      <c r="CZ74" s="74"/>
      <c r="DA74" s="74"/>
      <c r="DB74" s="74"/>
      <c r="DC74" s="74"/>
      <c r="DD74" s="74"/>
      <c r="DE74" s="74"/>
    </row>
    <row r="75" spans="2:109" s="6" customFormat="1">
      <c r="B75" s="28"/>
      <c r="C75" s="292"/>
      <c r="D75" s="52">
        <f t="shared" si="48"/>
        <v>70</v>
      </c>
      <c r="E75" s="246" t="s">
        <v>241</v>
      </c>
      <c r="F75" s="247" t="s">
        <v>242</v>
      </c>
      <c r="G75" s="247" t="s">
        <v>243</v>
      </c>
      <c r="H75" s="247" t="s">
        <v>244</v>
      </c>
      <c r="I75" s="303" t="s">
        <v>245</v>
      </c>
      <c r="J75" s="311" t="s">
        <v>246</v>
      </c>
      <c r="K75" s="52" t="s">
        <v>1</v>
      </c>
      <c r="L75" s="144" t="s">
        <v>1</v>
      </c>
      <c r="M75" s="144" t="s">
        <v>1</v>
      </c>
      <c r="N75" s="144" t="s">
        <v>180</v>
      </c>
      <c r="O75" s="144" t="s">
        <v>1</v>
      </c>
      <c r="P75" s="144"/>
      <c r="Q75" s="94" t="s">
        <v>1</v>
      </c>
      <c r="R75" s="145" t="s">
        <v>51</v>
      </c>
      <c r="S75" s="248"/>
      <c r="T75" s="249" t="s">
        <v>247</v>
      </c>
      <c r="U75" s="248"/>
      <c r="V75" s="248"/>
      <c r="W75" s="248"/>
      <c r="X75" s="248"/>
      <c r="Y75" s="248"/>
      <c r="Z75" s="248"/>
      <c r="AA75" s="251"/>
      <c r="AB75" s="52">
        <v>1</v>
      </c>
      <c r="AC75" s="38">
        <v>1</v>
      </c>
      <c r="AD75" s="327">
        <f t="shared" si="47"/>
        <v>0.2</v>
      </c>
      <c r="AE75" s="39">
        <f t="shared" si="12"/>
        <v>1</v>
      </c>
      <c r="AF75" s="40">
        <f t="shared" si="13"/>
        <v>0</v>
      </c>
      <c r="AG75" s="41">
        <f t="shared" si="14"/>
        <v>0</v>
      </c>
      <c r="AH75" s="41">
        <f t="shared" si="15"/>
        <v>0</v>
      </c>
      <c r="AI75" s="41">
        <f t="shared" si="16"/>
        <v>0</v>
      </c>
      <c r="AJ75" s="41">
        <f t="shared" si="17"/>
        <v>0</v>
      </c>
      <c r="AK75" s="41">
        <f t="shared" si="18"/>
        <v>0</v>
      </c>
      <c r="AL75" s="41">
        <f t="shared" si="19"/>
        <v>0</v>
      </c>
      <c r="AM75" s="41">
        <f t="shared" si="20"/>
        <v>0</v>
      </c>
      <c r="AN75" s="42">
        <f t="shared" si="21"/>
        <v>0</v>
      </c>
      <c r="AP75" s="40">
        <f t="shared" si="22"/>
        <v>0</v>
      </c>
      <c r="AQ75" s="40">
        <f t="shared" si="23"/>
        <v>0</v>
      </c>
      <c r="AR75" s="41">
        <f t="shared" si="24"/>
        <v>0</v>
      </c>
      <c r="AS75" s="41">
        <f t="shared" si="25"/>
        <v>0</v>
      </c>
      <c r="AT75" s="41">
        <f t="shared" si="26"/>
        <v>0</v>
      </c>
      <c r="AU75" s="41">
        <f t="shared" si="27"/>
        <v>0</v>
      </c>
      <c r="AV75" s="41">
        <f t="shared" si="28"/>
        <v>0</v>
      </c>
      <c r="AW75" s="41">
        <f t="shared" si="29"/>
        <v>0</v>
      </c>
      <c r="AX75" s="41">
        <f t="shared" si="30"/>
        <v>0</v>
      </c>
      <c r="AY75" s="42">
        <f t="shared" si="31"/>
        <v>0</v>
      </c>
      <c r="BA75" s="40">
        <f t="shared" si="46"/>
        <v>0</v>
      </c>
      <c r="BB75" s="40">
        <f t="shared" si="46"/>
        <v>0</v>
      </c>
      <c r="BC75" s="41">
        <f t="shared" si="46"/>
        <v>0</v>
      </c>
      <c r="BD75" s="41">
        <f t="shared" si="46"/>
        <v>0</v>
      </c>
      <c r="BE75" s="41">
        <f t="shared" si="46"/>
        <v>0</v>
      </c>
      <c r="BF75" s="41">
        <f t="shared" si="46"/>
        <v>0</v>
      </c>
      <c r="BG75" s="41">
        <f t="shared" si="46"/>
        <v>0</v>
      </c>
      <c r="BH75" s="41">
        <f t="shared" si="46"/>
        <v>0</v>
      </c>
      <c r="BI75" s="41">
        <f t="shared" si="46"/>
        <v>0</v>
      </c>
      <c r="BJ75" s="42">
        <f t="shared" si="46"/>
        <v>0</v>
      </c>
      <c r="BV75" s="54">
        <f t="shared" si="33"/>
        <v>1</v>
      </c>
      <c r="BW75" s="54" t="str">
        <f t="shared" si="34"/>
        <v xml:space="preserve"> </v>
      </c>
      <c r="BX75" s="54" t="str">
        <f t="shared" si="35"/>
        <v xml:space="preserve"> </v>
      </c>
      <c r="BY75" s="54" t="str">
        <f t="shared" si="36"/>
        <v xml:space="preserve"> </v>
      </c>
      <c r="BZ75" s="54" t="str">
        <f t="shared" si="37"/>
        <v xml:space="preserve"> </v>
      </c>
      <c r="CA75" s="54" t="str">
        <f t="shared" si="38"/>
        <v xml:space="preserve"> </v>
      </c>
      <c r="CB75" s="54" t="str">
        <f t="shared" si="39"/>
        <v xml:space="preserve"> </v>
      </c>
      <c r="CC75" s="54" t="str">
        <f t="shared" si="40"/>
        <v xml:space="preserve"> </v>
      </c>
      <c r="CD75" s="54" t="str">
        <f t="shared" si="41"/>
        <v xml:space="preserve"> </v>
      </c>
      <c r="CE75" s="55">
        <f t="shared" si="42"/>
        <v>1</v>
      </c>
      <c r="CF75" s="56">
        <f t="shared" si="43"/>
        <v>0.1</v>
      </c>
      <c r="CG75" s="56">
        <f t="shared" si="44"/>
        <v>0.1</v>
      </c>
      <c r="CT75" s="74"/>
      <c r="CU75" s="74"/>
      <c r="CV75" s="74"/>
      <c r="CW75" s="74"/>
      <c r="CX75" s="74"/>
      <c r="CY75" s="74"/>
      <c r="CZ75" s="74"/>
      <c r="DA75" s="74"/>
      <c r="DB75" s="74"/>
      <c r="DC75" s="74"/>
      <c r="DD75" s="74"/>
      <c r="DE75" s="74"/>
    </row>
    <row r="76" spans="2:109" s="6" customFormat="1">
      <c r="B76" s="28"/>
      <c r="C76" s="292"/>
      <c r="D76" s="52">
        <f t="shared" si="48"/>
        <v>71</v>
      </c>
      <c r="E76" s="246" t="s">
        <v>264</v>
      </c>
      <c r="F76" s="247" t="s">
        <v>242</v>
      </c>
      <c r="G76" s="247" t="s">
        <v>243</v>
      </c>
      <c r="H76" s="247" t="s">
        <v>244</v>
      </c>
      <c r="I76" s="303" t="s">
        <v>245</v>
      </c>
      <c r="J76" s="311" t="s">
        <v>246</v>
      </c>
      <c r="K76" s="52" t="s">
        <v>1</v>
      </c>
      <c r="L76" s="144" t="s">
        <v>1</v>
      </c>
      <c r="M76" s="144" t="s">
        <v>1</v>
      </c>
      <c r="N76" s="144" t="s">
        <v>180</v>
      </c>
      <c r="O76" s="144" t="s">
        <v>1</v>
      </c>
      <c r="P76" s="144"/>
      <c r="Q76" s="94" t="s">
        <v>1</v>
      </c>
      <c r="R76" s="145" t="s">
        <v>51</v>
      </c>
      <c r="S76" s="248"/>
      <c r="T76" s="250" t="s">
        <v>247</v>
      </c>
      <c r="U76" s="250"/>
      <c r="V76" s="250"/>
      <c r="W76" s="250"/>
      <c r="X76" s="250"/>
      <c r="Y76" s="250"/>
      <c r="Z76" s="248"/>
      <c r="AA76" s="251"/>
      <c r="AB76" s="52">
        <v>1</v>
      </c>
      <c r="AC76" s="38">
        <v>1</v>
      </c>
      <c r="AD76" s="327">
        <f t="shared" si="47"/>
        <v>0.2</v>
      </c>
      <c r="AE76" s="39">
        <f t="shared" si="12"/>
        <v>1</v>
      </c>
      <c r="AF76" s="40">
        <f t="shared" si="13"/>
        <v>0</v>
      </c>
      <c r="AG76" s="41">
        <f t="shared" si="14"/>
        <v>0</v>
      </c>
      <c r="AH76" s="41">
        <f t="shared" si="15"/>
        <v>0</v>
      </c>
      <c r="AI76" s="41">
        <f t="shared" si="16"/>
        <v>0</v>
      </c>
      <c r="AJ76" s="41">
        <f t="shared" si="17"/>
        <v>0</v>
      </c>
      <c r="AK76" s="41">
        <f t="shared" si="18"/>
        <v>0</v>
      </c>
      <c r="AL76" s="41">
        <f t="shared" si="19"/>
        <v>0</v>
      </c>
      <c r="AM76" s="41">
        <f t="shared" si="20"/>
        <v>0</v>
      </c>
      <c r="AN76" s="42">
        <f t="shared" si="21"/>
        <v>0</v>
      </c>
      <c r="AP76" s="40">
        <f t="shared" si="22"/>
        <v>0</v>
      </c>
      <c r="AQ76" s="40">
        <f t="shared" si="23"/>
        <v>0</v>
      </c>
      <c r="AR76" s="41">
        <f t="shared" si="24"/>
        <v>0</v>
      </c>
      <c r="AS76" s="41">
        <f t="shared" si="25"/>
        <v>0</v>
      </c>
      <c r="AT76" s="41">
        <f t="shared" si="26"/>
        <v>0</v>
      </c>
      <c r="AU76" s="41">
        <f t="shared" si="27"/>
        <v>0</v>
      </c>
      <c r="AV76" s="41">
        <f t="shared" si="28"/>
        <v>0</v>
      </c>
      <c r="AW76" s="41">
        <f t="shared" si="29"/>
        <v>0</v>
      </c>
      <c r="AX76" s="41">
        <f t="shared" si="30"/>
        <v>0</v>
      </c>
      <c r="AY76" s="42">
        <f t="shared" si="31"/>
        <v>0</v>
      </c>
      <c r="BA76" s="40">
        <f t="shared" si="46"/>
        <v>0</v>
      </c>
      <c r="BB76" s="40">
        <f t="shared" si="46"/>
        <v>0</v>
      </c>
      <c r="BC76" s="41">
        <f t="shared" si="46"/>
        <v>0</v>
      </c>
      <c r="BD76" s="41">
        <f t="shared" si="46"/>
        <v>0</v>
      </c>
      <c r="BE76" s="41">
        <f t="shared" si="46"/>
        <v>0</v>
      </c>
      <c r="BF76" s="41">
        <f t="shared" si="46"/>
        <v>0</v>
      </c>
      <c r="BG76" s="41">
        <f t="shared" si="46"/>
        <v>0</v>
      </c>
      <c r="BH76" s="41">
        <f t="shared" si="46"/>
        <v>0</v>
      </c>
      <c r="BI76" s="41">
        <f t="shared" si="46"/>
        <v>0</v>
      </c>
      <c r="BJ76" s="42">
        <f t="shared" si="46"/>
        <v>0</v>
      </c>
      <c r="BV76" s="54">
        <f t="shared" si="33"/>
        <v>1</v>
      </c>
      <c r="BW76" s="54" t="str">
        <f t="shared" si="34"/>
        <v xml:space="preserve"> </v>
      </c>
      <c r="BX76" s="54" t="str">
        <f t="shared" si="35"/>
        <v xml:space="preserve"> </v>
      </c>
      <c r="BY76" s="54" t="str">
        <f t="shared" si="36"/>
        <v xml:space="preserve"> </v>
      </c>
      <c r="BZ76" s="54" t="str">
        <f t="shared" si="37"/>
        <v xml:space="preserve"> </v>
      </c>
      <c r="CA76" s="54" t="str">
        <f t="shared" si="38"/>
        <v xml:space="preserve"> </v>
      </c>
      <c r="CB76" s="54" t="str">
        <f t="shared" si="39"/>
        <v xml:space="preserve"> </v>
      </c>
      <c r="CC76" s="54" t="str">
        <f t="shared" si="40"/>
        <v xml:space="preserve"> </v>
      </c>
      <c r="CD76" s="54" t="str">
        <f t="shared" si="41"/>
        <v xml:space="preserve"> </v>
      </c>
      <c r="CE76" s="55">
        <f t="shared" si="42"/>
        <v>1</v>
      </c>
      <c r="CF76" s="56">
        <f t="shared" si="43"/>
        <v>0.1</v>
      </c>
      <c r="CG76" s="56">
        <f t="shared" si="44"/>
        <v>0.1</v>
      </c>
      <c r="CT76" s="74"/>
      <c r="CU76" s="74"/>
      <c r="CV76" s="74"/>
      <c r="CW76" s="74"/>
      <c r="CX76" s="74"/>
      <c r="CY76" s="74"/>
      <c r="CZ76" s="74"/>
      <c r="DA76" s="74"/>
      <c r="DB76" s="74"/>
      <c r="DC76" s="74"/>
      <c r="DD76" s="74"/>
      <c r="DE76" s="74"/>
    </row>
    <row r="77" spans="2:109" s="6" customFormat="1">
      <c r="B77" s="28"/>
      <c r="C77" s="292"/>
      <c r="D77" s="52">
        <f t="shared" si="48"/>
        <v>72</v>
      </c>
      <c r="E77" s="67" t="s">
        <v>399</v>
      </c>
      <c r="F77" s="67" t="s">
        <v>400</v>
      </c>
      <c r="G77" s="67"/>
      <c r="H77" s="67" t="s">
        <v>495</v>
      </c>
      <c r="I77" s="82" t="s">
        <v>401</v>
      </c>
      <c r="J77" s="103" t="s">
        <v>402</v>
      </c>
      <c r="K77" s="52" t="s">
        <v>1</v>
      </c>
      <c r="L77" s="144" t="s">
        <v>1</v>
      </c>
      <c r="M77" s="144" t="s">
        <v>1</v>
      </c>
      <c r="N77" s="144" t="s">
        <v>180</v>
      </c>
      <c r="O77" s="144" t="s">
        <v>1</v>
      </c>
      <c r="P77" s="144" t="s">
        <v>1</v>
      </c>
      <c r="Q77" s="318"/>
      <c r="R77" s="145" t="s">
        <v>51</v>
      </c>
      <c r="S77" s="37" t="s">
        <v>44</v>
      </c>
      <c r="T77" s="37"/>
      <c r="U77" s="37"/>
      <c r="V77" s="37"/>
      <c r="W77" s="37"/>
      <c r="X77" s="37"/>
      <c r="Y77" s="37"/>
      <c r="Z77" s="37"/>
      <c r="AA77" s="76"/>
      <c r="AB77" s="52">
        <v>22</v>
      </c>
      <c r="AC77" s="38"/>
      <c r="AD77" s="327">
        <f t="shared" si="47"/>
        <v>0.1</v>
      </c>
      <c r="AE77" s="39">
        <f t="shared" si="12"/>
        <v>1</v>
      </c>
      <c r="AF77" s="40">
        <f t="shared" si="13"/>
        <v>0</v>
      </c>
      <c r="AG77" s="41">
        <f t="shared" si="14"/>
        <v>0</v>
      </c>
      <c r="AH77" s="41">
        <f t="shared" si="15"/>
        <v>0</v>
      </c>
      <c r="AI77" s="41">
        <f t="shared" si="16"/>
        <v>0</v>
      </c>
      <c r="AJ77" s="41">
        <f t="shared" si="17"/>
        <v>0</v>
      </c>
      <c r="AK77" s="41">
        <f t="shared" si="18"/>
        <v>0</v>
      </c>
      <c r="AL77" s="41">
        <f t="shared" si="19"/>
        <v>0</v>
      </c>
      <c r="AM77" s="41">
        <f t="shared" si="20"/>
        <v>0</v>
      </c>
      <c r="AN77" s="42">
        <f t="shared" si="21"/>
        <v>0</v>
      </c>
      <c r="AP77" s="40">
        <f t="shared" si="22"/>
        <v>0</v>
      </c>
      <c r="AQ77" s="40">
        <f t="shared" si="23"/>
        <v>0</v>
      </c>
      <c r="AR77" s="41">
        <f t="shared" si="24"/>
        <v>0</v>
      </c>
      <c r="AS77" s="41">
        <f t="shared" si="25"/>
        <v>0</v>
      </c>
      <c r="AT77" s="41">
        <f t="shared" si="26"/>
        <v>0</v>
      </c>
      <c r="AU77" s="41">
        <f t="shared" si="27"/>
        <v>0</v>
      </c>
      <c r="AV77" s="41">
        <f t="shared" si="28"/>
        <v>0</v>
      </c>
      <c r="AW77" s="41">
        <f t="shared" si="29"/>
        <v>0</v>
      </c>
      <c r="AX77" s="41">
        <f t="shared" si="30"/>
        <v>0</v>
      </c>
      <c r="AY77" s="42">
        <f t="shared" si="31"/>
        <v>0</v>
      </c>
      <c r="BA77" s="40">
        <f t="shared" si="46"/>
        <v>0</v>
      </c>
      <c r="BB77" s="40">
        <f t="shared" si="46"/>
        <v>1</v>
      </c>
      <c r="BC77" s="41">
        <f t="shared" si="46"/>
        <v>0</v>
      </c>
      <c r="BD77" s="41">
        <f t="shared" si="46"/>
        <v>0</v>
      </c>
      <c r="BE77" s="41">
        <f t="shared" si="46"/>
        <v>0</v>
      </c>
      <c r="BF77" s="41">
        <f t="shared" si="46"/>
        <v>0</v>
      </c>
      <c r="BG77" s="41">
        <f t="shared" si="46"/>
        <v>0</v>
      </c>
      <c r="BH77" s="41">
        <f t="shared" si="46"/>
        <v>0</v>
      </c>
      <c r="BI77" s="41">
        <f t="shared" si="46"/>
        <v>0</v>
      </c>
      <c r="BJ77" s="42">
        <f t="shared" si="46"/>
        <v>0</v>
      </c>
      <c r="BV77" s="54">
        <f t="shared" si="33"/>
        <v>1</v>
      </c>
      <c r="BW77" s="54" t="str">
        <f t="shared" si="34"/>
        <v xml:space="preserve"> </v>
      </c>
      <c r="BX77" s="54" t="str">
        <f t="shared" si="35"/>
        <v xml:space="preserve"> </v>
      </c>
      <c r="BY77" s="54" t="str">
        <f t="shared" si="36"/>
        <v xml:space="preserve"> </v>
      </c>
      <c r="BZ77" s="54" t="str">
        <f t="shared" si="37"/>
        <v xml:space="preserve"> </v>
      </c>
      <c r="CA77" s="54" t="str">
        <f t="shared" si="38"/>
        <v xml:space="preserve"> </v>
      </c>
      <c r="CB77" s="54" t="str">
        <f t="shared" si="39"/>
        <v xml:space="preserve"> </v>
      </c>
      <c r="CC77" s="54" t="str">
        <f t="shared" si="40"/>
        <v xml:space="preserve"> </v>
      </c>
      <c r="CD77" s="54" t="str">
        <f t="shared" si="41"/>
        <v xml:space="preserve"> </v>
      </c>
      <c r="CE77" s="55">
        <f t="shared" si="42"/>
        <v>0</v>
      </c>
      <c r="CF77" s="56">
        <f t="shared" si="43"/>
        <v>0.1</v>
      </c>
      <c r="CG77" s="56">
        <f t="shared" si="44"/>
        <v>0</v>
      </c>
      <c r="CT77" s="74"/>
      <c r="CU77" s="74"/>
      <c r="CV77" s="74"/>
      <c r="CW77" s="74"/>
      <c r="CX77" s="74"/>
      <c r="CY77" s="74"/>
      <c r="CZ77" s="74"/>
      <c r="DA77" s="74"/>
      <c r="DB77" s="74"/>
      <c r="DC77" s="74"/>
      <c r="DD77" s="74"/>
      <c r="DE77" s="74"/>
    </row>
    <row r="78" spans="2:109" s="6" customFormat="1">
      <c r="B78" s="28"/>
      <c r="C78" s="292"/>
      <c r="D78" s="52">
        <f t="shared" si="48"/>
        <v>73</v>
      </c>
      <c r="E78" s="46" t="s">
        <v>496</v>
      </c>
      <c r="F78" s="46" t="s">
        <v>497</v>
      </c>
      <c r="G78" s="46" t="s">
        <v>498</v>
      </c>
      <c r="H78" s="46" t="s">
        <v>499</v>
      </c>
      <c r="I78" s="91" t="s">
        <v>500</v>
      </c>
      <c r="J78" s="89" t="s">
        <v>501</v>
      </c>
      <c r="K78" s="52" t="s">
        <v>1</v>
      </c>
      <c r="L78" s="144" t="s">
        <v>1</v>
      </c>
      <c r="M78" s="144" t="s">
        <v>1</v>
      </c>
      <c r="N78" s="144" t="s">
        <v>180</v>
      </c>
      <c r="O78" s="144" t="s">
        <v>1</v>
      </c>
      <c r="P78" s="144" t="s">
        <v>1</v>
      </c>
      <c r="Q78" s="95"/>
      <c r="R78" s="148" t="s">
        <v>51</v>
      </c>
      <c r="S78" s="61" t="s">
        <v>44</v>
      </c>
      <c r="T78" s="61" t="s">
        <v>44</v>
      </c>
      <c r="U78" s="61"/>
      <c r="V78" s="61"/>
      <c r="W78" s="61"/>
      <c r="X78" s="61"/>
      <c r="Y78" s="61"/>
      <c r="Z78" s="37"/>
      <c r="AA78" s="76"/>
      <c r="AB78" s="52">
        <v>38</v>
      </c>
      <c r="AC78" s="38"/>
      <c r="AD78" s="327">
        <f t="shared" si="47"/>
        <v>0.1</v>
      </c>
      <c r="AE78" s="39">
        <f t="shared" si="12"/>
        <v>1</v>
      </c>
      <c r="AF78" s="40">
        <f t="shared" si="13"/>
        <v>0</v>
      </c>
      <c r="AG78" s="41">
        <f t="shared" si="14"/>
        <v>0</v>
      </c>
      <c r="AH78" s="41">
        <f t="shared" si="15"/>
        <v>0</v>
      </c>
      <c r="AI78" s="41">
        <f t="shared" si="16"/>
        <v>0</v>
      </c>
      <c r="AJ78" s="41">
        <f t="shared" si="17"/>
        <v>0</v>
      </c>
      <c r="AK78" s="41">
        <f t="shared" si="18"/>
        <v>0</v>
      </c>
      <c r="AL78" s="41">
        <f t="shared" si="19"/>
        <v>0</v>
      </c>
      <c r="AM78" s="41">
        <f t="shared" si="20"/>
        <v>0</v>
      </c>
      <c r="AN78" s="42">
        <f t="shared" si="21"/>
        <v>0</v>
      </c>
      <c r="AP78" s="40">
        <f t="shared" si="22"/>
        <v>0</v>
      </c>
      <c r="AQ78" s="40">
        <f t="shared" si="23"/>
        <v>0</v>
      </c>
      <c r="AR78" s="41">
        <f t="shared" si="24"/>
        <v>0</v>
      </c>
      <c r="AS78" s="41">
        <f t="shared" si="25"/>
        <v>0</v>
      </c>
      <c r="AT78" s="41">
        <f t="shared" si="26"/>
        <v>0</v>
      </c>
      <c r="AU78" s="41">
        <f t="shared" si="27"/>
        <v>0</v>
      </c>
      <c r="AV78" s="41">
        <f t="shared" si="28"/>
        <v>0</v>
      </c>
      <c r="AW78" s="41">
        <f t="shared" si="29"/>
        <v>0</v>
      </c>
      <c r="AX78" s="41">
        <f t="shared" si="30"/>
        <v>0</v>
      </c>
      <c r="AY78" s="42">
        <f t="shared" si="31"/>
        <v>0</v>
      </c>
      <c r="BA78" s="40">
        <f t="shared" si="46"/>
        <v>0</v>
      </c>
      <c r="BB78" s="40">
        <f t="shared" si="46"/>
        <v>1</v>
      </c>
      <c r="BC78" s="41">
        <f t="shared" si="46"/>
        <v>1</v>
      </c>
      <c r="BD78" s="41">
        <f t="shared" si="46"/>
        <v>0</v>
      </c>
      <c r="BE78" s="41">
        <f t="shared" si="46"/>
        <v>0</v>
      </c>
      <c r="BF78" s="41">
        <f t="shared" si="46"/>
        <v>0</v>
      </c>
      <c r="BG78" s="41">
        <f t="shared" si="46"/>
        <v>0</v>
      </c>
      <c r="BH78" s="41">
        <f t="shared" si="46"/>
        <v>0</v>
      </c>
      <c r="BI78" s="41">
        <f t="shared" si="46"/>
        <v>0</v>
      </c>
      <c r="BJ78" s="42">
        <f t="shared" si="46"/>
        <v>0</v>
      </c>
      <c r="BV78" s="54">
        <f t="shared" si="33"/>
        <v>1</v>
      </c>
      <c r="BW78" s="54" t="str">
        <f t="shared" si="34"/>
        <v xml:space="preserve"> </v>
      </c>
      <c r="BX78" s="54" t="str">
        <f t="shared" si="35"/>
        <v xml:space="preserve"> </v>
      </c>
      <c r="BY78" s="54" t="str">
        <f t="shared" si="36"/>
        <v xml:space="preserve"> </v>
      </c>
      <c r="BZ78" s="54" t="str">
        <f t="shared" si="37"/>
        <v xml:space="preserve"> </v>
      </c>
      <c r="CA78" s="54" t="str">
        <f t="shared" si="38"/>
        <v xml:space="preserve"> </v>
      </c>
      <c r="CB78" s="54" t="str">
        <f t="shared" si="39"/>
        <v xml:space="preserve"> </v>
      </c>
      <c r="CC78" s="54" t="str">
        <f t="shared" si="40"/>
        <v xml:space="preserve"> </v>
      </c>
      <c r="CD78" s="54" t="str">
        <f t="shared" si="41"/>
        <v xml:space="preserve"> </v>
      </c>
      <c r="CE78" s="55">
        <f t="shared" si="42"/>
        <v>0</v>
      </c>
      <c r="CF78" s="56">
        <f t="shared" si="43"/>
        <v>0.1</v>
      </c>
      <c r="CG78" s="56">
        <f t="shared" si="44"/>
        <v>0</v>
      </c>
      <c r="CT78" s="74"/>
      <c r="CU78" s="74"/>
      <c r="CV78" s="74"/>
      <c r="CW78" s="74"/>
      <c r="CX78" s="74"/>
      <c r="CY78" s="74"/>
      <c r="CZ78" s="74"/>
      <c r="DA78" s="74"/>
      <c r="DB78" s="74"/>
      <c r="DC78" s="74"/>
      <c r="DD78" s="74"/>
      <c r="DE78" s="74"/>
    </row>
    <row r="79" spans="2:109" s="6" customFormat="1">
      <c r="B79" s="28"/>
      <c r="C79" s="292"/>
      <c r="D79" s="52">
        <f t="shared" si="48"/>
        <v>74</v>
      </c>
      <c r="E79" s="67" t="s">
        <v>335</v>
      </c>
      <c r="F79" s="67" t="s">
        <v>336</v>
      </c>
      <c r="G79" s="67" t="s">
        <v>337</v>
      </c>
      <c r="H79" s="67" t="s">
        <v>338</v>
      </c>
      <c r="I79" s="82" t="s">
        <v>339</v>
      </c>
      <c r="J79" s="84" t="s">
        <v>340</v>
      </c>
      <c r="K79" s="52" t="s">
        <v>1</v>
      </c>
      <c r="L79" s="144" t="s">
        <v>1</v>
      </c>
      <c r="M79" s="144" t="s">
        <v>1</v>
      </c>
      <c r="N79" s="144" t="s">
        <v>180</v>
      </c>
      <c r="O79" s="144" t="s">
        <v>1</v>
      </c>
      <c r="P79" s="144" t="s">
        <v>1</v>
      </c>
      <c r="Q79" s="94"/>
      <c r="R79" s="145" t="s">
        <v>44</v>
      </c>
      <c r="S79" s="37"/>
      <c r="T79" s="37"/>
      <c r="U79" s="37"/>
      <c r="V79" s="37"/>
      <c r="W79" s="37"/>
      <c r="X79" s="37"/>
      <c r="Y79" s="37"/>
      <c r="Z79" s="37"/>
      <c r="AA79" s="76"/>
      <c r="AB79" s="52">
        <v>12</v>
      </c>
      <c r="AC79" s="38"/>
      <c r="AD79" s="327">
        <f t="shared" si="47"/>
        <v>0</v>
      </c>
      <c r="AE79" s="39">
        <f t="shared" ref="AE79:AE84" si="49">IF(R79="S",1,0)</f>
        <v>0</v>
      </c>
      <c r="AF79" s="40">
        <f t="shared" ref="AF79:AF84" si="50">IF(S79="S",1,0)</f>
        <v>0</v>
      </c>
      <c r="AG79" s="41">
        <f t="shared" ref="AG79:AG84" si="51">IF(T79="S",1,0)</f>
        <v>0</v>
      </c>
      <c r="AH79" s="41">
        <f t="shared" ref="AH79:AH84" si="52">IF(U79="S",1,0)</f>
        <v>0</v>
      </c>
      <c r="AI79" s="41">
        <f t="shared" ref="AI79:AI84" si="53">IF(V79="S",1,0)</f>
        <v>0</v>
      </c>
      <c r="AJ79" s="41">
        <f t="shared" ref="AJ79:AJ84" si="54">IF(W79="S",1,0)</f>
        <v>0</v>
      </c>
      <c r="AK79" s="41">
        <f t="shared" ref="AK79:AK84" si="55">IF(X79="S",1,0)</f>
        <v>0</v>
      </c>
      <c r="AL79" s="41">
        <f t="shared" ref="AL79:AL84" si="56">IF(Y79="S",1,0)</f>
        <v>0</v>
      </c>
      <c r="AM79" s="41">
        <f t="shared" ref="AM79:AM84" si="57">IF(Z79="S",1,0)</f>
        <v>0</v>
      </c>
      <c r="AN79" s="42">
        <f t="shared" ref="AN79:AN84" si="58">IF(AA79="S",1,0)</f>
        <v>0</v>
      </c>
      <c r="AP79" s="40">
        <f t="shared" ref="AP79:AP84" si="59">IF(R79="C",1,0)</f>
        <v>0</v>
      </c>
      <c r="AQ79" s="40">
        <f t="shared" ref="AQ79:AQ84" si="60">IF(S79="C",1,0)</f>
        <v>0</v>
      </c>
      <c r="AR79" s="41">
        <f t="shared" ref="AR79:AR84" si="61">IF(T79="C",1,0)</f>
        <v>0</v>
      </c>
      <c r="AS79" s="41">
        <f t="shared" ref="AS79:AS84" si="62">IF(U79="C",1,0)</f>
        <v>0</v>
      </c>
      <c r="AT79" s="41">
        <f t="shared" ref="AT79:AT84" si="63">IF(V79="C",1,0)</f>
        <v>0</v>
      </c>
      <c r="AU79" s="41">
        <f t="shared" ref="AU79:AU84" si="64">IF(W79="C",1,0)</f>
        <v>0</v>
      </c>
      <c r="AV79" s="41">
        <f t="shared" ref="AV79:AV84" si="65">IF(X79="C",1,0)</f>
        <v>0</v>
      </c>
      <c r="AW79" s="41">
        <f t="shared" ref="AW79:AW84" si="66">IF(Y79="C",1,0)</f>
        <v>0</v>
      </c>
      <c r="AX79" s="41">
        <f t="shared" ref="AX79:AX84" si="67">IF(Z79="C",1,0)</f>
        <v>0</v>
      </c>
      <c r="AY79" s="42">
        <f t="shared" ref="AY79:AY84" si="68">IF(AA79="C",1,0)</f>
        <v>0</v>
      </c>
      <c r="BA79" s="40">
        <f t="shared" si="46"/>
        <v>1</v>
      </c>
      <c r="BB79" s="40">
        <f t="shared" si="46"/>
        <v>0</v>
      </c>
      <c r="BC79" s="41">
        <f t="shared" si="46"/>
        <v>0</v>
      </c>
      <c r="BD79" s="41">
        <f t="shared" si="46"/>
        <v>0</v>
      </c>
      <c r="BE79" s="41">
        <f t="shared" si="46"/>
        <v>0</v>
      </c>
      <c r="BF79" s="41">
        <f t="shared" si="46"/>
        <v>0</v>
      </c>
      <c r="BG79" s="41">
        <f t="shared" si="46"/>
        <v>0</v>
      </c>
      <c r="BH79" s="41">
        <f t="shared" si="46"/>
        <v>0</v>
      </c>
      <c r="BI79" s="41">
        <f t="shared" si="46"/>
        <v>0</v>
      </c>
      <c r="BJ79" s="42">
        <f t="shared" si="46"/>
        <v>0</v>
      </c>
      <c r="BV79" s="54" t="str">
        <f t="shared" ref="BV79:BV84" si="69">IF(R79="S",1," ")</f>
        <v xml:space="preserve"> </v>
      </c>
      <c r="BW79" s="54" t="str">
        <f t="shared" ref="BW79:BW84" si="70">IF(S79="S",1," ")</f>
        <v xml:space="preserve"> </v>
      </c>
      <c r="BX79" s="54" t="str">
        <f t="shared" ref="BX79:BX84" si="71">IF(T79="S",1," ")</f>
        <v xml:space="preserve"> </v>
      </c>
      <c r="BY79" s="54" t="str">
        <f t="shared" ref="BY79:BY84" si="72">IF(U79="S",1," ")</f>
        <v xml:space="preserve"> </v>
      </c>
      <c r="BZ79" s="54" t="str">
        <f t="shared" ref="BZ79:BZ84" si="73">IF(V79="S",1," ")</f>
        <v xml:space="preserve"> </v>
      </c>
      <c r="CA79" s="54" t="str">
        <f t="shared" ref="CA79:CA84" si="74">IF(W79="S",1," ")</f>
        <v xml:space="preserve"> </v>
      </c>
      <c r="CB79" s="54" t="str">
        <f t="shared" ref="CB79:CB84" si="75">IF(X79="S",1," ")</f>
        <v xml:space="preserve"> </v>
      </c>
      <c r="CC79" s="54" t="str">
        <f t="shared" ref="CC79:CC84" si="76">IF(Y79="S",1," ")</f>
        <v xml:space="preserve"> </v>
      </c>
      <c r="CD79" s="54" t="str">
        <f t="shared" ref="CD79:CD84" si="77">IF(Z79="S",1," ")</f>
        <v xml:space="preserve"> </v>
      </c>
      <c r="CE79" s="55">
        <f t="shared" ref="CE79:CE84" si="78">AC79/AB79</f>
        <v>0</v>
      </c>
      <c r="CF79" s="56">
        <f t="shared" ref="CF79:CF84" si="79">(SUM(BV79:CD79))/10</f>
        <v>0</v>
      </c>
      <c r="CG79" s="56">
        <f t="shared" ref="CG79:CG84" si="80">(IF((AC79/AB79)&lt;1.00001,(AC79/AB79)," "))/10</f>
        <v>0</v>
      </c>
      <c r="CT79" s="74"/>
      <c r="CU79" s="74"/>
      <c r="CV79" s="74"/>
      <c r="CW79" s="74"/>
      <c r="CX79" s="74"/>
      <c r="CY79" s="74"/>
      <c r="CZ79" s="74"/>
      <c r="DA79" s="74"/>
      <c r="DB79" s="74"/>
      <c r="DC79" s="74"/>
      <c r="DD79" s="74"/>
      <c r="DE79" s="74"/>
    </row>
    <row r="80" spans="2:109" s="6" customFormat="1">
      <c r="B80" s="28"/>
      <c r="C80" s="292"/>
      <c r="D80" s="52">
        <f t="shared" si="48"/>
        <v>75</v>
      </c>
      <c r="E80" s="67" t="s">
        <v>502</v>
      </c>
      <c r="F80" s="79" t="s">
        <v>503</v>
      </c>
      <c r="G80" s="79"/>
      <c r="H80" s="79" t="s">
        <v>504</v>
      </c>
      <c r="I80" s="291" t="s">
        <v>506</v>
      </c>
      <c r="J80" s="312" t="s">
        <v>505</v>
      </c>
      <c r="K80" s="52" t="s">
        <v>1</v>
      </c>
      <c r="L80" s="144" t="s">
        <v>1</v>
      </c>
      <c r="M80" s="144" t="s">
        <v>1</v>
      </c>
      <c r="N80" s="144" t="s">
        <v>180</v>
      </c>
      <c r="O80" s="144" t="s">
        <v>1</v>
      </c>
      <c r="P80" s="144" t="s">
        <v>1</v>
      </c>
      <c r="Q80" s="95"/>
      <c r="R80" s="145" t="s">
        <v>51</v>
      </c>
      <c r="S80" s="37" t="s">
        <v>51</v>
      </c>
      <c r="T80" s="37" t="s">
        <v>51</v>
      </c>
      <c r="U80" s="37" t="s">
        <v>51</v>
      </c>
      <c r="V80" s="37" t="s">
        <v>51</v>
      </c>
      <c r="W80" s="37" t="s">
        <v>51</v>
      </c>
      <c r="X80" s="37" t="s">
        <v>51</v>
      </c>
      <c r="Y80" s="37" t="s">
        <v>51</v>
      </c>
      <c r="Z80" s="37" t="s">
        <v>51</v>
      </c>
      <c r="AA80" s="76" t="s">
        <v>51</v>
      </c>
      <c r="AB80" s="52">
        <v>68</v>
      </c>
      <c r="AC80" s="38">
        <v>56</v>
      </c>
      <c r="AD80" s="327">
        <f t="shared" si="47"/>
        <v>0.98235294117647065</v>
      </c>
      <c r="AE80" s="39">
        <f t="shared" si="49"/>
        <v>1</v>
      </c>
      <c r="AF80" s="40">
        <f t="shared" si="50"/>
        <v>1</v>
      </c>
      <c r="AG80" s="41">
        <f t="shared" si="51"/>
        <v>1</v>
      </c>
      <c r="AH80" s="41">
        <f t="shared" si="52"/>
        <v>1</v>
      </c>
      <c r="AI80" s="41">
        <f t="shared" si="53"/>
        <v>1</v>
      </c>
      <c r="AJ80" s="41">
        <f t="shared" si="54"/>
        <v>1</v>
      </c>
      <c r="AK80" s="41">
        <f t="shared" si="55"/>
        <v>1</v>
      </c>
      <c r="AL80" s="41">
        <f t="shared" si="56"/>
        <v>1</v>
      </c>
      <c r="AM80" s="41">
        <f t="shared" si="57"/>
        <v>1</v>
      </c>
      <c r="AN80" s="42">
        <f t="shared" si="58"/>
        <v>1</v>
      </c>
      <c r="AP80" s="40">
        <f t="shared" si="59"/>
        <v>0</v>
      </c>
      <c r="AQ80" s="40">
        <f t="shared" si="60"/>
        <v>0</v>
      </c>
      <c r="AR80" s="41">
        <f t="shared" si="61"/>
        <v>0</v>
      </c>
      <c r="AS80" s="41">
        <f t="shared" si="62"/>
        <v>0</v>
      </c>
      <c r="AT80" s="41">
        <f t="shared" si="63"/>
        <v>0</v>
      </c>
      <c r="AU80" s="41">
        <f t="shared" si="64"/>
        <v>0</v>
      </c>
      <c r="AV80" s="41">
        <f t="shared" si="65"/>
        <v>0</v>
      </c>
      <c r="AW80" s="41">
        <f t="shared" si="66"/>
        <v>0</v>
      </c>
      <c r="AX80" s="41">
        <f t="shared" si="67"/>
        <v>0</v>
      </c>
      <c r="AY80" s="42">
        <f t="shared" si="68"/>
        <v>0</v>
      </c>
      <c r="BA80" s="40">
        <f t="shared" si="46"/>
        <v>0</v>
      </c>
      <c r="BB80" s="40">
        <f t="shared" si="46"/>
        <v>0</v>
      </c>
      <c r="BC80" s="41">
        <f t="shared" si="46"/>
        <v>0</v>
      </c>
      <c r="BD80" s="41">
        <f t="shared" si="46"/>
        <v>0</v>
      </c>
      <c r="BE80" s="41">
        <f t="shared" si="46"/>
        <v>0</v>
      </c>
      <c r="BF80" s="41">
        <f t="shared" si="46"/>
        <v>0</v>
      </c>
      <c r="BG80" s="41">
        <f t="shared" si="46"/>
        <v>0</v>
      </c>
      <c r="BH80" s="41">
        <f t="shared" si="46"/>
        <v>0</v>
      </c>
      <c r="BI80" s="41">
        <f t="shared" si="46"/>
        <v>0</v>
      </c>
      <c r="BJ80" s="42">
        <f t="shared" si="46"/>
        <v>0</v>
      </c>
      <c r="BV80" s="54">
        <f t="shared" si="69"/>
        <v>1</v>
      </c>
      <c r="BW80" s="54">
        <f t="shared" si="70"/>
        <v>1</v>
      </c>
      <c r="BX80" s="54">
        <f t="shared" si="71"/>
        <v>1</v>
      </c>
      <c r="BY80" s="54">
        <f t="shared" si="72"/>
        <v>1</v>
      </c>
      <c r="BZ80" s="54">
        <f t="shared" si="73"/>
        <v>1</v>
      </c>
      <c r="CA80" s="54">
        <f t="shared" si="74"/>
        <v>1</v>
      </c>
      <c r="CB80" s="54">
        <f t="shared" si="75"/>
        <v>1</v>
      </c>
      <c r="CC80" s="54">
        <f t="shared" si="76"/>
        <v>1</v>
      </c>
      <c r="CD80" s="54">
        <f t="shared" si="77"/>
        <v>1</v>
      </c>
      <c r="CE80" s="55">
        <f t="shared" si="78"/>
        <v>0.82352941176470584</v>
      </c>
      <c r="CF80" s="56">
        <f t="shared" si="79"/>
        <v>0.9</v>
      </c>
      <c r="CG80" s="56">
        <f t="shared" si="80"/>
        <v>8.2352941176470587E-2</v>
      </c>
      <c r="CT80" s="74"/>
      <c r="CU80" s="74"/>
      <c r="CV80" s="74"/>
      <c r="CW80" s="74"/>
      <c r="CX80" s="74"/>
      <c r="CY80" s="74"/>
      <c r="CZ80" s="74"/>
      <c r="DA80" s="74"/>
      <c r="DB80" s="74"/>
      <c r="DC80" s="74"/>
      <c r="DD80" s="74"/>
      <c r="DE80" s="74"/>
    </row>
    <row r="81" spans="2:109" s="6" customFormat="1">
      <c r="B81" s="28"/>
      <c r="C81" s="292"/>
      <c r="D81" s="52"/>
      <c r="E81" s="67"/>
      <c r="F81" s="79"/>
      <c r="G81" s="79"/>
      <c r="H81" s="79"/>
      <c r="I81" s="82"/>
      <c r="J81" s="84"/>
      <c r="K81" s="52"/>
      <c r="L81" s="144"/>
      <c r="M81" s="144"/>
      <c r="N81" s="144"/>
      <c r="O81" s="144"/>
      <c r="P81" s="144"/>
      <c r="Q81" s="95"/>
      <c r="R81" s="145"/>
      <c r="S81" s="37"/>
      <c r="T81" s="37"/>
      <c r="U81" s="37"/>
      <c r="V81" s="37"/>
      <c r="W81" s="37"/>
      <c r="X81" s="37"/>
      <c r="Y81" s="37"/>
      <c r="Z81" s="37"/>
      <c r="AA81" s="76"/>
      <c r="AB81" s="52"/>
      <c r="AC81" s="38"/>
      <c r="AD81" s="327" t="e">
        <f t="shared" si="47"/>
        <v>#DIV/0!</v>
      </c>
      <c r="AE81" s="39">
        <f t="shared" si="49"/>
        <v>0</v>
      </c>
      <c r="AF81" s="40">
        <f t="shared" si="50"/>
        <v>0</v>
      </c>
      <c r="AG81" s="41">
        <f t="shared" si="51"/>
        <v>0</v>
      </c>
      <c r="AH81" s="41">
        <f t="shared" si="52"/>
        <v>0</v>
      </c>
      <c r="AI81" s="41">
        <f t="shared" si="53"/>
        <v>0</v>
      </c>
      <c r="AJ81" s="41">
        <f t="shared" si="54"/>
        <v>0</v>
      </c>
      <c r="AK81" s="41">
        <f t="shared" si="55"/>
        <v>0</v>
      </c>
      <c r="AL81" s="41">
        <f t="shared" si="56"/>
        <v>0</v>
      </c>
      <c r="AM81" s="41">
        <f t="shared" si="57"/>
        <v>0</v>
      </c>
      <c r="AN81" s="42">
        <f t="shared" si="58"/>
        <v>0</v>
      </c>
      <c r="AP81" s="40">
        <f t="shared" si="59"/>
        <v>0</v>
      </c>
      <c r="AQ81" s="40">
        <f t="shared" si="60"/>
        <v>0</v>
      </c>
      <c r="AR81" s="41">
        <f t="shared" si="61"/>
        <v>0</v>
      </c>
      <c r="AS81" s="41">
        <f t="shared" si="62"/>
        <v>0</v>
      </c>
      <c r="AT81" s="41">
        <f t="shared" si="63"/>
        <v>0</v>
      </c>
      <c r="AU81" s="41">
        <f t="shared" si="64"/>
        <v>0</v>
      </c>
      <c r="AV81" s="41">
        <f t="shared" si="65"/>
        <v>0</v>
      </c>
      <c r="AW81" s="41">
        <f t="shared" si="66"/>
        <v>0</v>
      </c>
      <c r="AX81" s="41">
        <f t="shared" si="67"/>
        <v>0</v>
      </c>
      <c r="AY81" s="42">
        <f t="shared" si="68"/>
        <v>0</v>
      </c>
      <c r="BA81" s="40">
        <f t="shared" si="46"/>
        <v>0</v>
      </c>
      <c r="BB81" s="40">
        <f t="shared" si="46"/>
        <v>0</v>
      </c>
      <c r="BC81" s="41">
        <f t="shared" si="46"/>
        <v>0</v>
      </c>
      <c r="BD81" s="41">
        <f t="shared" si="46"/>
        <v>0</v>
      </c>
      <c r="BE81" s="41">
        <f t="shared" si="46"/>
        <v>0</v>
      </c>
      <c r="BF81" s="41">
        <f t="shared" si="46"/>
        <v>0</v>
      </c>
      <c r="BG81" s="41">
        <f t="shared" si="46"/>
        <v>0</v>
      </c>
      <c r="BH81" s="41">
        <f t="shared" si="46"/>
        <v>0</v>
      </c>
      <c r="BI81" s="41">
        <f t="shared" si="46"/>
        <v>0</v>
      </c>
      <c r="BJ81" s="42">
        <f t="shared" si="46"/>
        <v>0</v>
      </c>
      <c r="BV81" s="54" t="str">
        <f t="shared" si="69"/>
        <v xml:space="preserve"> </v>
      </c>
      <c r="BW81" s="54" t="str">
        <f t="shared" si="70"/>
        <v xml:space="preserve"> </v>
      </c>
      <c r="BX81" s="54" t="str">
        <f t="shared" si="71"/>
        <v xml:space="preserve"> </v>
      </c>
      <c r="BY81" s="54" t="str">
        <f t="shared" si="72"/>
        <v xml:space="preserve"> </v>
      </c>
      <c r="BZ81" s="54" t="str">
        <f t="shared" si="73"/>
        <v xml:space="preserve"> </v>
      </c>
      <c r="CA81" s="54" t="str">
        <f t="shared" si="74"/>
        <v xml:space="preserve"> </v>
      </c>
      <c r="CB81" s="54" t="str">
        <f t="shared" si="75"/>
        <v xml:space="preserve"> </v>
      </c>
      <c r="CC81" s="54" t="str">
        <f t="shared" si="76"/>
        <v xml:space="preserve"> </v>
      </c>
      <c r="CD81" s="54" t="str">
        <f t="shared" si="77"/>
        <v xml:space="preserve"> </v>
      </c>
      <c r="CE81" s="55" t="e">
        <f t="shared" si="78"/>
        <v>#DIV/0!</v>
      </c>
      <c r="CF81" s="56">
        <f t="shared" si="79"/>
        <v>0</v>
      </c>
      <c r="CG81" s="56" t="e">
        <f t="shared" si="80"/>
        <v>#DIV/0!</v>
      </c>
      <c r="CT81" s="74"/>
      <c r="CU81" s="74"/>
      <c r="CV81" s="74"/>
      <c r="CW81" s="74"/>
      <c r="CX81" s="74"/>
      <c r="CY81" s="74"/>
      <c r="CZ81" s="74"/>
      <c r="DA81" s="74"/>
      <c r="DB81" s="74"/>
      <c r="DC81" s="74"/>
      <c r="DD81" s="74"/>
      <c r="DE81" s="74"/>
    </row>
    <row r="82" spans="2:109" s="6" customFormat="1">
      <c r="B82" s="28"/>
      <c r="C82" s="292"/>
      <c r="D82" s="52"/>
      <c r="E82" s="67"/>
      <c r="F82" s="79"/>
      <c r="G82" s="79"/>
      <c r="H82" s="79"/>
      <c r="I82" s="82"/>
      <c r="J82" s="84"/>
      <c r="K82" s="52"/>
      <c r="L82" s="144"/>
      <c r="M82" s="144"/>
      <c r="N82" s="144"/>
      <c r="O82" s="144"/>
      <c r="P82" s="144"/>
      <c r="Q82" s="95"/>
      <c r="R82" s="145"/>
      <c r="S82" s="37"/>
      <c r="T82" s="37"/>
      <c r="U82" s="37"/>
      <c r="V82" s="37"/>
      <c r="W82" s="37"/>
      <c r="X82" s="37"/>
      <c r="Y82" s="37"/>
      <c r="Z82" s="37"/>
      <c r="AA82" s="76"/>
      <c r="AB82" s="52"/>
      <c r="AC82" s="38"/>
      <c r="AD82" s="327" t="e">
        <f t="shared" si="47"/>
        <v>#DIV/0!</v>
      </c>
      <c r="AE82" s="39">
        <f t="shared" si="49"/>
        <v>0</v>
      </c>
      <c r="AF82" s="40">
        <f t="shared" si="50"/>
        <v>0</v>
      </c>
      <c r="AG82" s="41">
        <f t="shared" si="51"/>
        <v>0</v>
      </c>
      <c r="AH82" s="41">
        <f t="shared" si="52"/>
        <v>0</v>
      </c>
      <c r="AI82" s="41">
        <f t="shared" si="53"/>
        <v>0</v>
      </c>
      <c r="AJ82" s="41">
        <f t="shared" si="54"/>
        <v>0</v>
      </c>
      <c r="AK82" s="41">
        <f t="shared" si="55"/>
        <v>0</v>
      </c>
      <c r="AL82" s="41">
        <f t="shared" si="56"/>
        <v>0</v>
      </c>
      <c r="AM82" s="41">
        <f t="shared" si="57"/>
        <v>0</v>
      </c>
      <c r="AN82" s="42">
        <f t="shared" si="58"/>
        <v>0</v>
      </c>
      <c r="AP82" s="40">
        <f t="shared" si="59"/>
        <v>0</v>
      </c>
      <c r="AQ82" s="40">
        <f t="shared" si="60"/>
        <v>0</v>
      </c>
      <c r="AR82" s="41">
        <f t="shared" si="61"/>
        <v>0</v>
      </c>
      <c r="AS82" s="41">
        <f t="shared" si="62"/>
        <v>0</v>
      </c>
      <c r="AT82" s="41">
        <f t="shared" si="63"/>
        <v>0</v>
      </c>
      <c r="AU82" s="41">
        <f t="shared" si="64"/>
        <v>0</v>
      </c>
      <c r="AV82" s="41">
        <f t="shared" si="65"/>
        <v>0</v>
      </c>
      <c r="AW82" s="41">
        <f t="shared" si="66"/>
        <v>0</v>
      </c>
      <c r="AX82" s="41">
        <f t="shared" si="67"/>
        <v>0</v>
      </c>
      <c r="AY82" s="42">
        <f t="shared" si="68"/>
        <v>0</v>
      </c>
      <c r="BA82" s="40">
        <f t="shared" si="46"/>
        <v>0</v>
      </c>
      <c r="BB82" s="40">
        <f t="shared" si="46"/>
        <v>0</v>
      </c>
      <c r="BC82" s="41">
        <f t="shared" si="46"/>
        <v>0</v>
      </c>
      <c r="BD82" s="41">
        <f t="shared" si="46"/>
        <v>0</v>
      </c>
      <c r="BE82" s="41">
        <f t="shared" si="46"/>
        <v>0</v>
      </c>
      <c r="BF82" s="41">
        <f t="shared" si="46"/>
        <v>0</v>
      </c>
      <c r="BG82" s="41">
        <f t="shared" si="46"/>
        <v>0</v>
      </c>
      <c r="BH82" s="41">
        <f t="shared" si="46"/>
        <v>0</v>
      </c>
      <c r="BI82" s="41">
        <f t="shared" si="46"/>
        <v>0</v>
      </c>
      <c r="BJ82" s="42">
        <f t="shared" si="46"/>
        <v>0</v>
      </c>
      <c r="BV82" s="54" t="str">
        <f t="shared" si="69"/>
        <v xml:space="preserve"> </v>
      </c>
      <c r="BW82" s="54" t="str">
        <f t="shared" si="70"/>
        <v xml:space="preserve"> </v>
      </c>
      <c r="BX82" s="54" t="str">
        <f t="shared" si="71"/>
        <v xml:space="preserve"> </v>
      </c>
      <c r="BY82" s="54" t="str">
        <f t="shared" si="72"/>
        <v xml:space="preserve"> </v>
      </c>
      <c r="BZ82" s="54" t="str">
        <f t="shared" si="73"/>
        <v xml:space="preserve"> </v>
      </c>
      <c r="CA82" s="54" t="str">
        <f t="shared" si="74"/>
        <v xml:space="preserve"> </v>
      </c>
      <c r="CB82" s="54" t="str">
        <f t="shared" si="75"/>
        <v xml:space="preserve"> </v>
      </c>
      <c r="CC82" s="54" t="str">
        <f t="shared" si="76"/>
        <v xml:space="preserve"> </v>
      </c>
      <c r="CD82" s="54" t="str">
        <f t="shared" si="77"/>
        <v xml:space="preserve"> </v>
      </c>
      <c r="CE82" s="55" t="e">
        <f t="shared" si="78"/>
        <v>#DIV/0!</v>
      </c>
      <c r="CF82" s="56">
        <f t="shared" si="79"/>
        <v>0</v>
      </c>
      <c r="CG82" s="56" t="e">
        <f t="shared" si="80"/>
        <v>#DIV/0!</v>
      </c>
      <c r="CT82" s="74"/>
      <c r="CU82" s="74"/>
      <c r="CV82" s="74"/>
      <c r="CW82" s="74"/>
      <c r="CX82" s="74"/>
      <c r="CY82" s="74"/>
      <c r="CZ82" s="74"/>
      <c r="DA82" s="74"/>
      <c r="DB82" s="74"/>
      <c r="DC82" s="74"/>
      <c r="DD82" s="74"/>
      <c r="DE82" s="74"/>
    </row>
    <row r="83" spans="2:109" s="6" customFormat="1">
      <c r="B83" s="28"/>
      <c r="C83" s="292"/>
      <c r="D83" s="52"/>
      <c r="E83" s="67"/>
      <c r="F83" s="79"/>
      <c r="G83" s="79"/>
      <c r="H83" s="79"/>
      <c r="I83" s="82"/>
      <c r="J83" s="84"/>
      <c r="K83" s="52"/>
      <c r="L83" s="144"/>
      <c r="M83" s="144"/>
      <c r="N83" s="144"/>
      <c r="O83" s="144"/>
      <c r="P83" s="144"/>
      <c r="Q83" s="95"/>
      <c r="R83" s="145"/>
      <c r="S83" s="37"/>
      <c r="T83" s="37"/>
      <c r="U83" s="37"/>
      <c r="V83" s="37"/>
      <c r="W83" s="37"/>
      <c r="X83" s="37"/>
      <c r="Y83" s="37"/>
      <c r="Z83" s="37"/>
      <c r="AA83" s="76"/>
      <c r="AB83" s="52"/>
      <c r="AC83" s="38"/>
      <c r="AD83" s="327" t="e">
        <f t="shared" si="47"/>
        <v>#DIV/0!</v>
      </c>
      <c r="AE83" s="39">
        <f t="shared" si="49"/>
        <v>0</v>
      </c>
      <c r="AF83" s="40">
        <f t="shared" si="50"/>
        <v>0</v>
      </c>
      <c r="AG83" s="41">
        <f t="shared" si="51"/>
        <v>0</v>
      </c>
      <c r="AH83" s="41">
        <f t="shared" si="52"/>
        <v>0</v>
      </c>
      <c r="AI83" s="41">
        <f t="shared" si="53"/>
        <v>0</v>
      </c>
      <c r="AJ83" s="41">
        <f t="shared" si="54"/>
        <v>0</v>
      </c>
      <c r="AK83" s="41">
        <f t="shared" si="55"/>
        <v>0</v>
      </c>
      <c r="AL83" s="41">
        <f t="shared" si="56"/>
        <v>0</v>
      </c>
      <c r="AM83" s="41">
        <f t="shared" si="57"/>
        <v>0</v>
      </c>
      <c r="AN83" s="42">
        <f t="shared" si="58"/>
        <v>0</v>
      </c>
      <c r="AP83" s="40">
        <f t="shared" si="59"/>
        <v>0</v>
      </c>
      <c r="AQ83" s="40">
        <f t="shared" si="60"/>
        <v>0</v>
      </c>
      <c r="AR83" s="41">
        <f t="shared" si="61"/>
        <v>0</v>
      </c>
      <c r="AS83" s="41">
        <f t="shared" si="62"/>
        <v>0</v>
      </c>
      <c r="AT83" s="41">
        <f t="shared" si="63"/>
        <v>0</v>
      </c>
      <c r="AU83" s="41">
        <f t="shared" si="64"/>
        <v>0</v>
      </c>
      <c r="AV83" s="41">
        <f t="shared" si="65"/>
        <v>0</v>
      </c>
      <c r="AW83" s="41">
        <f t="shared" si="66"/>
        <v>0</v>
      </c>
      <c r="AX83" s="41">
        <f t="shared" si="67"/>
        <v>0</v>
      </c>
      <c r="AY83" s="42">
        <f t="shared" si="68"/>
        <v>0</v>
      </c>
      <c r="BA83" s="40">
        <f t="shared" si="46"/>
        <v>0</v>
      </c>
      <c r="BB83" s="40">
        <f t="shared" si="46"/>
        <v>0</v>
      </c>
      <c r="BC83" s="41">
        <f t="shared" si="46"/>
        <v>0</v>
      </c>
      <c r="BD83" s="41">
        <f t="shared" si="46"/>
        <v>0</v>
      </c>
      <c r="BE83" s="41">
        <f t="shared" si="46"/>
        <v>0</v>
      </c>
      <c r="BF83" s="41">
        <f t="shared" si="46"/>
        <v>0</v>
      </c>
      <c r="BG83" s="41">
        <f t="shared" si="46"/>
        <v>0</v>
      </c>
      <c r="BH83" s="41">
        <f t="shared" si="46"/>
        <v>0</v>
      </c>
      <c r="BI83" s="41">
        <f t="shared" si="46"/>
        <v>0</v>
      </c>
      <c r="BJ83" s="42">
        <f t="shared" si="46"/>
        <v>0</v>
      </c>
      <c r="BV83" s="54" t="str">
        <f t="shared" si="69"/>
        <v xml:space="preserve"> </v>
      </c>
      <c r="BW83" s="54" t="str">
        <f t="shared" si="70"/>
        <v xml:space="preserve"> </v>
      </c>
      <c r="BX83" s="54" t="str">
        <f t="shared" si="71"/>
        <v xml:space="preserve"> </v>
      </c>
      <c r="BY83" s="54" t="str">
        <f t="shared" si="72"/>
        <v xml:space="preserve"> </v>
      </c>
      <c r="BZ83" s="54" t="str">
        <f t="shared" si="73"/>
        <v xml:space="preserve"> </v>
      </c>
      <c r="CA83" s="54" t="str">
        <f t="shared" si="74"/>
        <v xml:space="preserve"> </v>
      </c>
      <c r="CB83" s="54" t="str">
        <f t="shared" si="75"/>
        <v xml:space="preserve"> </v>
      </c>
      <c r="CC83" s="54" t="str">
        <f t="shared" si="76"/>
        <v xml:space="preserve"> </v>
      </c>
      <c r="CD83" s="54" t="str">
        <f t="shared" si="77"/>
        <v xml:space="preserve"> </v>
      </c>
      <c r="CE83" s="55" t="e">
        <f t="shared" si="78"/>
        <v>#DIV/0!</v>
      </c>
      <c r="CF83" s="56">
        <f t="shared" si="79"/>
        <v>0</v>
      </c>
      <c r="CG83" s="56" t="e">
        <f t="shared" si="80"/>
        <v>#DIV/0!</v>
      </c>
      <c r="CT83" s="74"/>
      <c r="CU83" s="74"/>
      <c r="CV83" s="74"/>
      <c r="CW83" s="74"/>
      <c r="CX83" s="74"/>
      <c r="CY83" s="74"/>
      <c r="CZ83" s="74"/>
      <c r="DA83" s="74"/>
      <c r="DB83" s="74"/>
      <c r="DC83" s="74"/>
      <c r="DD83" s="74"/>
      <c r="DE83" s="74"/>
    </row>
    <row r="84" spans="2:109" s="6" customFormat="1">
      <c r="B84" s="28"/>
      <c r="C84" s="292"/>
      <c r="D84" s="52"/>
      <c r="E84" s="67"/>
      <c r="F84" s="79"/>
      <c r="G84" s="79"/>
      <c r="H84" s="79"/>
      <c r="I84" s="82"/>
      <c r="J84" s="84"/>
      <c r="K84" s="52"/>
      <c r="L84" s="144"/>
      <c r="M84" s="144"/>
      <c r="N84" s="144"/>
      <c r="O84" s="144"/>
      <c r="P84" s="144"/>
      <c r="Q84" s="95"/>
      <c r="R84" s="145"/>
      <c r="S84" s="37"/>
      <c r="T84" s="37"/>
      <c r="U84" s="37"/>
      <c r="V84" s="37"/>
      <c r="W84" s="37"/>
      <c r="X84" s="37"/>
      <c r="Y84" s="37"/>
      <c r="Z84" s="37"/>
      <c r="AA84" s="76"/>
      <c r="AB84" s="52"/>
      <c r="AC84" s="38"/>
      <c r="AD84" s="327" t="e">
        <f t="shared" si="47"/>
        <v>#DIV/0!</v>
      </c>
      <c r="AE84" s="39">
        <f t="shared" si="49"/>
        <v>0</v>
      </c>
      <c r="AF84" s="40">
        <f t="shared" si="50"/>
        <v>0</v>
      </c>
      <c r="AG84" s="41">
        <f t="shared" si="51"/>
        <v>0</v>
      </c>
      <c r="AH84" s="41">
        <f t="shared" si="52"/>
        <v>0</v>
      </c>
      <c r="AI84" s="41">
        <f t="shared" si="53"/>
        <v>0</v>
      </c>
      <c r="AJ84" s="41">
        <f t="shared" si="54"/>
        <v>0</v>
      </c>
      <c r="AK84" s="41">
        <f t="shared" si="55"/>
        <v>0</v>
      </c>
      <c r="AL84" s="41">
        <f t="shared" si="56"/>
        <v>0</v>
      </c>
      <c r="AM84" s="41">
        <f t="shared" si="57"/>
        <v>0</v>
      </c>
      <c r="AN84" s="42">
        <f t="shared" si="58"/>
        <v>0</v>
      </c>
      <c r="AP84" s="40">
        <f t="shared" si="59"/>
        <v>0</v>
      </c>
      <c r="AQ84" s="40">
        <f t="shared" si="60"/>
        <v>0</v>
      </c>
      <c r="AR84" s="41">
        <f t="shared" si="61"/>
        <v>0</v>
      </c>
      <c r="AS84" s="41">
        <f t="shared" si="62"/>
        <v>0</v>
      </c>
      <c r="AT84" s="41">
        <f t="shared" si="63"/>
        <v>0</v>
      </c>
      <c r="AU84" s="41">
        <f t="shared" si="64"/>
        <v>0</v>
      </c>
      <c r="AV84" s="41">
        <f t="shared" si="65"/>
        <v>0</v>
      </c>
      <c r="AW84" s="41">
        <f t="shared" si="66"/>
        <v>0</v>
      </c>
      <c r="AX84" s="41">
        <f t="shared" si="67"/>
        <v>0</v>
      </c>
      <c r="AY84" s="42">
        <f t="shared" si="68"/>
        <v>0</v>
      </c>
      <c r="BA84" s="40">
        <f t="shared" si="46"/>
        <v>0</v>
      </c>
      <c r="BB84" s="40">
        <f t="shared" si="46"/>
        <v>0</v>
      </c>
      <c r="BC84" s="41">
        <f t="shared" si="46"/>
        <v>0</v>
      </c>
      <c r="BD84" s="41">
        <f t="shared" si="46"/>
        <v>0</v>
      </c>
      <c r="BE84" s="41">
        <f t="shared" si="46"/>
        <v>0</v>
      </c>
      <c r="BF84" s="41">
        <f t="shared" si="46"/>
        <v>0</v>
      </c>
      <c r="BG84" s="41">
        <f t="shared" si="46"/>
        <v>0</v>
      </c>
      <c r="BH84" s="41">
        <f t="shared" si="46"/>
        <v>0</v>
      </c>
      <c r="BI84" s="41">
        <f t="shared" si="46"/>
        <v>0</v>
      </c>
      <c r="BJ84" s="42">
        <f t="shared" si="46"/>
        <v>0</v>
      </c>
      <c r="BV84" s="54" t="str">
        <f t="shared" si="69"/>
        <v xml:space="preserve"> </v>
      </c>
      <c r="BW84" s="54" t="str">
        <f t="shared" si="70"/>
        <v xml:space="preserve"> </v>
      </c>
      <c r="BX84" s="54" t="str">
        <f t="shared" si="71"/>
        <v xml:space="preserve"> </v>
      </c>
      <c r="BY84" s="54" t="str">
        <f t="shared" si="72"/>
        <v xml:space="preserve"> </v>
      </c>
      <c r="BZ84" s="54" t="str">
        <f t="shared" si="73"/>
        <v xml:space="preserve"> </v>
      </c>
      <c r="CA84" s="54" t="str">
        <f t="shared" si="74"/>
        <v xml:space="preserve"> </v>
      </c>
      <c r="CB84" s="54" t="str">
        <f t="shared" si="75"/>
        <v xml:space="preserve"> </v>
      </c>
      <c r="CC84" s="54" t="str">
        <f t="shared" si="76"/>
        <v xml:space="preserve"> </v>
      </c>
      <c r="CD84" s="54" t="str">
        <f t="shared" si="77"/>
        <v xml:space="preserve"> </v>
      </c>
      <c r="CE84" s="55" t="e">
        <f t="shared" si="78"/>
        <v>#DIV/0!</v>
      </c>
      <c r="CF84" s="56">
        <f t="shared" si="79"/>
        <v>0</v>
      </c>
      <c r="CG84" s="56" t="e">
        <f t="shared" si="80"/>
        <v>#DIV/0!</v>
      </c>
      <c r="CT84" s="74"/>
      <c r="CU84" s="74"/>
      <c r="CV84" s="74"/>
      <c r="CW84" s="74"/>
      <c r="CX84" s="74"/>
      <c r="CY84" s="74"/>
      <c r="CZ84" s="74"/>
      <c r="DA84" s="74"/>
      <c r="DB84" s="74"/>
      <c r="DC84" s="74"/>
      <c r="DD84" s="74"/>
      <c r="DE84" s="74"/>
    </row>
    <row r="85" spans="2:109" ht="15" customHeight="1" thickBot="1">
      <c r="B85" s="105"/>
      <c r="C85" s="293"/>
      <c r="D85" s="304"/>
      <c r="E85" s="286"/>
      <c r="F85" s="289"/>
      <c r="G85" s="67"/>
      <c r="H85" s="67"/>
      <c r="I85" s="290"/>
      <c r="J85" s="83"/>
      <c r="K85" s="52"/>
      <c r="L85" s="144"/>
      <c r="M85" s="144"/>
      <c r="N85" s="144"/>
      <c r="O85" s="144"/>
      <c r="P85" s="144"/>
      <c r="Q85" s="94"/>
      <c r="R85" s="322"/>
      <c r="S85" s="107"/>
      <c r="T85" s="107"/>
      <c r="U85" s="107"/>
      <c r="V85" s="107"/>
      <c r="W85" s="107"/>
      <c r="X85" s="107"/>
      <c r="Y85" s="107"/>
      <c r="Z85" s="37"/>
      <c r="AA85" s="76"/>
      <c r="AB85" s="329"/>
      <c r="AC85" s="38"/>
      <c r="AD85" s="327" t="e">
        <f t="shared" si="47"/>
        <v>#DIV/0!</v>
      </c>
      <c r="AE85" s="39">
        <f t="shared" ref="AE85:AN85" si="81">IF(R85="S",1,0)</f>
        <v>0</v>
      </c>
      <c r="AF85" s="40">
        <f t="shared" si="81"/>
        <v>0</v>
      </c>
      <c r="AG85" s="41">
        <f t="shared" si="81"/>
        <v>0</v>
      </c>
      <c r="AH85" s="41">
        <f t="shared" si="81"/>
        <v>0</v>
      </c>
      <c r="AI85" s="41">
        <f t="shared" si="81"/>
        <v>0</v>
      </c>
      <c r="AJ85" s="41">
        <f t="shared" si="81"/>
        <v>0</v>
      </c>
      <c r="AK85" s="41">
        <f t="shared" si="81"/>
        <v>0</v>
      </c>
      <c r="AL85" s="41">
        <f t="shared" si="81"/>
        <v>0</v>
      </c>
      <c r="AM85" s="41">
        <f t="shared" si="81"/>
        <v>0</v>
      </c>
      <c r="AN85" s="42">
        <f t="shared" si="81"/>
        <v>0</v>
      </c>
      <c r="AO85" s="6"/>
      <c r="AP85" s="40">
        <f t="shared" ref="AP85:AY85" si="82">IF(R85="C",1,0)</f>
        <v>0</v>
      </c>
      <c r="AQ85" s="40">
        <f t="shared" si="82"/>
        <v>0</v>
      </c>
      <c r="AR85" s="41">
        <f t="shared" si="82"/>
        <v>0</v>
      </c>
      <c r="AS85" s="41">
        <f t="shared" si="82"/>
        <v>0</v>
      </c>
      <c r="AT85" s="41">
        <f t="shared" si="82"/>
        <v>0</v>
      </c>
      <c r="AU85" s="41">
        <f t="shared" si="82"/>
        <v>0</v>
      </c>
      <c r="AV85" s="41">
        <f t="shared" si="82"/>
        <v>0</v>
      </c>
      <c r="AW85" s="41">
        <f t="shared" si="82"/>
        <v>0</v>
      </c>
      <c r="AX85" s="41">
        <f t="shared" si="82"/>
        <v>0</v>
      </c>
      <c r="AY85" s="42">
        <f t="shared" si="82"/>
        <v>0</v>
      </c>
      <c r="AZ85" s="6"/>
      <c r="BA85" s="40">
        <f t="shared" ref="BA85:BJ85" si="83">IF(R85="I",1,0)</f>
        <v>0</v>
      </c>
      <c r="BB85" s="40">
        <f t="shared" si="83"/>
        <v>0</v>
      </c>
      <c r="BC85" s="41">
        <f t="shared" si="83"/>
        <v>0</v>
      </c>
      <c r="BD85" s="41">
        <f t="shared" si="83"/>
        <v>0</v>
      </c>
      <c r="BE85" s="41">
        <f t="shared" si="83"/>
        <v>0</v>
      </c>
      <c r="BF85" s="41">
        <f t="shared" si="83"/>
        <v>0</v>
      </c>
      <c r="BG85" s="41">
        <f t="shared" si="83"/>
        <v>0</v>
      </c>
      <c r="BH85" s="41">
        <f t="shared" si="83"/>
        <v>0</v>
      </c>
      <c r="BI85" s="41">
        <f t="shared" si="83"/>
        <v>0</v>
      </c>
      <c r="BJ85" s="42">
        <f t="shared" si="83"/>
        <v>0</v>
      </c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4" t="str">
        <f t="shared" ref="BV85:CD85" si="84">IF(R85="S",1," ")</f>
        <v xml:space="preserve"> </v>
      </c>
      <c r="BW85" s="54" t="str">
        <f t="shared" si="84"/>
        <v xml:space="preserve"> </v>
      </c>
      <c r="BX85" s="54" t="str">
        <f t="shared" si="84"/>
        <v xml:space="preserve"> </v>
      </c>
      <c r="BY85" s="54" t="str">
        <f t="shared" si="84"/>
        <v xml:space="preserve"> </v>
      </c>
      <c r="BZ85" s="54" t="str">
        <f t="shared" si="84"/>
        <v xml:space="preserve"> </v>
      </c>
      <c r="CA85" s="54" t="str">
        <f t="shared" si="84"/>
        <v xml:space="preserve"> </v>
      </c>
      <c r="CB85" s="54" t="str">
        <f t="shared" si="84"/>
        <v xml:space="preserve"> </v>
      </c>
      <c r="CC85" s="54" t="str">
        <f t="shared" si="84"/>
        <v xml:space="preserve"> </v>
      </c>
      <c r="CD85" s="54" t="str">
        <f t="shared" si="84"/>
        <v xml:space="preserve"> </v>
      </c>
      <c r="CE85" s="55" t="e">
        <f>AC85/AB85</f>
        <v>#DIV/0!</v>
      </c>
      <c r="CF85" s="56">
        <f>(SUM(BV85:CD85))/10</f>
        <v>0</v>
      </c>
      <c r="CG85" s="56" t="e">
        <f>(IF((AC85/AB85)&lt;1.00001,(AC85/AB85)," "))/10</f>
        <v>#DIV/0!</v>
      </c>
      <c r="CH85" s="6"/>
      <c r="CI85" s="6"/>
      <c r="CJ85" s="6"/>
      <c r="CK85" s="6"/>
    </row>
    <row r="86" spans="2:109" ht="18.75" thickBot="1">
      <c r="D86" s="333" t="s">
        <v>59</v>
      </c>
      <c r="E86" s="334"/>
      <c r="F86" s="334"/>
      <c r="G86" s="334"/>
      <c r="H86" s="305"/>
      <c r="I86" s="306"/>
      <c r="J86" s="313"/>
      <c r="K86" s="319"/>
      <c r="L86" s="305"/>
      <c r="M86" s="305"/>
      <c r="N86" s="305"/>
      <c r="O86" s="305"/>
      <c r="P86" s="305"/>
      <c r="Q86" s="320"/>
      <c r="R86" s="323">
        <f t="shared" ref="R86:AA86" si="85">AE86</f>
        <v>69</v>
      </c>
      <c r="S86" s="308">
        <f t="shared" si="85"/>
        <v>65</v>
      </c>
      <c r="T86" s="307">
        <f t="shared" si="85"/>
        <v>62</v>
      </c>
      <c r="U86" s="307">
        <f t="shared" si="85"/>
        <v>62</v>
      </c>
      <c r="V86" s="307">
        <f t="shared" si="85"/>
        <v>61</v>
      </c>
      <c r="W86" s="307">
        <f t="shared" si="85"/>
        <v>61</v>
      </c>
      <c r="X86" s="307">
        <f t="shared" si="85"/>
        <v>61</v>
      </c>
      <c r="Y86" s="307">
        <f t="shared" si="85"/>
        <v>61</v>
      </c>
      <c r="Z86" s="307">
        <f t="shared" si="85"/>
        <v>61</v>
      </c>
      <c r="AA86" s="324">
        <f t="shared" si="85"/>
        <v>61</v>
      </c>
      <c r="AB86" s="165">
        <f>SUM(AB6:AB85)</f>
        <v>7062</v>
      </c>
      <c r="AC86" s="324">
        <f>SUM(AC6:AC85)</f>
        <v>6729</v>
      </c>
      <c r="AD86" s="328"/>
      <c r="AE86" s="294">
        <f>SUM(AE6:AE84)</f>
        <v>69</v>
      </c>
      <c r="AF86" s="118">
        <f t="shared" ref="AF86:AN86" si="86">SUM(AF6:AF84)</f>
        <v>65</v>
      </c>
      <c r="AG86" s="118">
        <f t="shared" si="86"/>
        <v>62</v>
      </c>
      <c r="AH86" s="118">
        <f t="shared" si="86"/>
        <v>62</v>
      </c>
      <c r="AI86" s="118">
        <f t="shared" si="86"/>
        <v>61</v>
      </c>
      <c r="AJ86" s="118">
        <f t="shared" si="86"/>
        <v>61</v>
      </c>
      <c r="AK86" s="118">
        <f t="shared" si="86"/>
        <v>61</v>
      </c>
      <c r="AL86" s="118">
        <f t="shared" si="86"/>
        <v>61</v>
      </c>
      <c r="AM86" s="118">
        <f t="shared" si="86"/>
        <v>61</v>
      </c>
      <c r="AN86" s="118">
        <f t="shared" si="86"/>
        <v>61</v>
      </c>
      <c r="AP86" s="118">
        <f t="shared" ref="AP86:AY86" si="87">SUM(AP6:AP84)</f>
        <v>0</v>
      </c>
      <c r="AQ86" s="118">
        <f t="shared" si="87"/>
        <v>0</v>
      </c>
      <c r="AR86" s="119">
        <f t="shared" si="87"/>
        <v>0</v>
      </c>
      <c r="AS86" s="119">
        <f t="shared" si="87"/>
        <v>1</v>
      </c>
      <c r="AT86" s="119">
        <f t="shared" si="87"/>
        <v>0</v>
      </c>
      <c r="AU86" s="119">
        <f t="shared" si="87"/>
        <v>0</v>
      </c>
      <c r="AV86" s="119">
        <f t="shared" si="87"/>
        <v>0</v>
      </c>
      <c r="AW86" s="119">
        <f t="shared" si="87"/>
        <v>0</v>
      </c>
      <c r="AX86" s="119">
        <f t="shared" si="87"/>
        <v>0</v>
      </c>
      <c r="AY86" s="120">
        <f t="shared" si="87"/>
        <v>0</v>
      </c>
      <c r="BA86" s="118">
        <f t="shared" ref="BA86:BJ86" si="88">SUM(BA6:BA84)</f>
        <v>6</v>
      </c>
      <c r="BB86" s="118">
        <f t="shared" si="88"/>
        <v>4</v>
      </c>
      <c r="BC86" s="119">
        <f t="shared" si="88"/>
        <v>6</v>
      </c>
      <c r="BD86" s="119">
        <f t="shared" si="88"/>
        <v>3</v>
      </c>
      <c r="BE86" s="119">
        <f t="shared" si="88"/>
        <v>3</v>
      </c>
      <c r="BF86" s="119">
        <f t="shared" si="88"/>
        <v>3</v>
      </c>
      <c r="BG86" s="119">
        <f t="shared" si="88"/>
        <v>0</v>
      </c>
      <c r="BH86" s="119">
        <f t="shared" si="88"/>
        <v>0</v>
      </c>
      <c r="BI86" s="119">
        <f t="shared" si="88"/>
        <v>0</v>
      </c>
      <c r="BJ86" s="120">
        <f t="shared" si="88"/>
        <v>0</v>
      </c>
      <c r="BV86" s="118">
        <f t="shared" ref="BV86:CE86" si="89">SUM(BV6:BV84)</f>
        <v>69</v>
      </c>
      <c r="BW86" s="118">
        <f t="shared" si="89"/>
        <v>65</v>
      </c>
      <c r="BX86" s="119">
        <f t="shared" si="89"/>
        <v>62</v>
      </c>
      <c r="BY86" s="119">
        <f t="shared" si="89"/>
        <v>62</v>
      </c>
      <c r="BZ86" s="119">
        <f t="shared" si="89"/>
        <v>61</v>
      </c>
      <c r="CA86" s="119">
        <f t="shared" si="89"/>
        <v>61</v>
      </c>
      <c r="CB86" s="119">
        <f t="shared" si="89"/>
        <v>61</v>
      </c>
      <c r="CC86" s="119">
        <f t="shared" si="89"/>
        <v>61</v>
      </c>
      <c r="CD86" s="119">
        <f t="shared" si="89"/>
        <v>61</v>
      </c>
      <c r="CE86" s="120" t="e">
        <f t="shared" si="89"/>
        <v>#DIV/0!</v>
      </c>
      <c r="CG86" s="8">
        <f>(IF((AC86/AB86)&lt;1.00001,(AC86/AB86)," "))/10</f>
        <v>9.528462192013594E-2</v>
      </c>
    </row>
    <row r="87" spans="2:109" ht="18.75" thickBot="1">
      <c r="D87" s="335" t="s">
        <v>60</v>
      </c>
      <c r="E87" s="336"/>
      <c r="F87" s="336"/>
      <c r="G87" s="336"/>
      <c r="H87" s="253"/>
      <c r="I87" s="284"/>
      <c r="J87" s="285"/>
      <c r="K87" s="253"/>
      <c r="L87" s="253"/>
      <c r="M87" s="253"/>
      <c r="N87" s="253"/>
      <c r="O87" s="253"/>
      <c r="P87" s="253"/>
      <c r="Q87" s="253"/>
      <c r="R87" s="298">
        <f>+R86/(COUNT($D6:$D85))</f>
        <v>0.92</v>
      </c>
      <c r="S87" s="298">
        <f t="shared" ref="S87:AA87" si="90">+S86/(COUNT($D6:$D85))</f>
        <v>0.8666666666666667</v>
      </c>
      <c r="T87" s="299">
        <f t="shared" si="90"/>
        <v>0.82666666666666666</v>
      </c>
      <c r="U87" s="299">
        <f t="shared" si="90"/>
        <v>0.82666666666666666</v>
      </c>
      <c r="V87" s="299">
        <f t="shared" si="90"/>
        <v>0.81333333333333335</v>
      </c>
      <c r="W87" s="299">
        <f t="shared" si="90"/>
        <v>0.81333333333333335</v>
      </c>
      <c r="X87" s="299">
        <f t="shared" si="90"/>
        <v>0.81333333333333335</v>
      </c>
      <c r="Y87" s="299">
        <f t="shared" si="90"/>
        <v>0.81333333333333335</v>
      </c>
      <c r="Z87" s="299">
        <f t="shared" si="90"/>
        <v>0.81333333333333335</v>
      </c>
      <c r="AA87" s="300">
        <f t="shared" si="90"/>
        <v>0.81333333333333335</v>
      </c>
      <c r="AB87" s="337">
        <f>+AC86/AB86</f>
        <v>0.95284621920135937</v>
      </c>
      <c r="AC87" s="338"/>
      <c r="AE87" s="124">
        <f>+AE86/(COUNT($D6:$D85))</f>
        <v>0.92</v>
      </c>
      <c r="AF87" s="124">
        <f t="shared" ref="AF87:AN87" si="91">+AF86/(COUNT($D6:$D85))</f>
        <v>0.8666666666666667</v>
      </c>
      <c r="AG87" s="124">
        <f t="shared" si="91"/>
        <v>0.82666666666666666</v>
      </c>
      <c r="AH87" s="124">
        <f t="shared" si="91"/>
        <v>0.82666666666666666</v>
      </c>
      <c r="AI87" s="124">
        <f t="shared" si="91"/>
        <v>0.81333333333333335</v>
      </c>
      <c r="AJ87" s="124">
        <f t="shared" si="91"/>
        <v>0.81333333333333335</v>
      </c>
      <c r="AK87" s="124">
        <f t="shared" si="91"/>
        <v>0.81333333333333335</v>
      </c>
      <c r="AL87" s="124">
        <f t="shared" si="91"/>
        <v>0.81333333333333335</v>
      </c>
      <c r="AM87" s="124">
        <f t="shared" si="91"/>
        <v>0.81333333333333335</v>
      </c>
      <c r="AN87" s="124">
        <f t="shared" si="91"/>
        <v>0.81333333333333335</v>
      </c>
      <c r="AP87" s="124">
        <f t="shared" ref="AP87:AY87" si="92">+AP86/(COUNT($D6:$D85))</f>
        <v>0</v>
      </c>
      <c r="AQ87" s="124">
        <f t="shared" si="92"/>
        <v>0</v>
      </c>
      <c r="AR87" s="124">
        <f t="shared" si="92"/>
        <v>0</v>
      </c>
      <c r="AS87" s="124">
        <f t="shared" si="92"/>
        <v>1.3333333333333334E-2</v>
      </c>
      <c r="AT87" s="124">
        <f t="shared" si="92"/>
        <v>0</v>
      </c>
      <c r="AU87" s="124">
        <f t="shared" si="92"/>
        <v>0</v>
      </c>
      <c r="AV87" s="124">
        <f t="shared" si="92"/>
        <v>0</v>
      </c>
      <c r="AW87" s="124">
        <f t="shared" si="92"/>
        <v>0</v>
      </c>
      <c r="AX87" s="124">
        <f t="shared" si="92"/>
        <v>0</v>
      </c>
      <c r="AY87" s="124">
        <f t="shared" si="92"/>
        <v>0</v>
      </c>
      <c r="BA87" s="124">
        <f t="shared" ref="BA87:BJ87" si="93">+BA86/(COUNT($D6:$D85))</f>
        <v>0.08</v>
      </c>
      <c r="BB87" s="124">
        <f t="shared" si="93"/>
        <v>5.3333333333333337E-2</v>
      </c>
      <c r="BC87" s="124">
        <f t="shared" si="93"/>
        <v>0.08</v>
      </c>
      <c r="BD87" s="124">
        <f t="shared" si="93"/>
        <v>0.04</v>
      </c>
      <c r="BE87" s="124">
        <f t="shared" si="93"/>
        <v>0.04</v>
      </c>
      <c r="BF87" s="124">
        <f t="shared" si="93"/>
        <v>0.04</v>
      </c>
      <c r="BG87" s="124">
        <f t="shared" si="93"/>
        <v>0</v>
      </c>
      <c r="BH87" s="124">
        <f t="shared" si="93"/>
        <v>0</v>
      </c>
      <c r="BI87" s="124">
        <f t="shared" si="93"/>
        <v>0</v>
      </c>
      <c r="BJ87" s="124">
        <f t="shared" si="93"/>
        <v>0</v>
      </c>
      <c r="BV87" s="124">
        <f t="shared" ref="BV87" si="94">+BV86/(COUNT($D6:$D85))</f>
        <v>0.92</v>
      </c>
      <c r="BW87" s="124">
        <f t="shared" ref="BW87" si="95">+BW86/(COUNT($D6:$D85))</f>
        <v>0.8666666666666667</v>
      </c>
      <c r="BX87" s="124">
        <f t="shared" ref="BX87" si="96">+BX86/(COUNT($D6:$D85))</f>
        <v>0.82666666666666666</v>
      </c>
      <c r="BY87" s="124">
        <f t="shared" ref="BY87" si="97">+BY86/(COUNT($D6:$D85))</f>
        <v>0.82666666666666666</v>
      </c>
      <c r="BZ87" s="124">
        <f t="shared" ref="BZ87" si="98">+BZ86/(COUNT($D6:$D85))</f>
        <v>0.81333333333333335</v>
      </c>
      <c r="CA87" s="124">
        <f t="shared" ref="CA87" si="99">+CA86/(COUNT($D6:$D85))</f>
        <v>0.81333333333333335</v>
      </c>
      <c r="CB87" s="124">
        <f t="shared" ref="CB87" si="100">+CB86/(COUNT($D6:$D85))</f>
        <v>0.81333333333333335</v>
      </c>
      <c r="CC87" s="124">
        <f t="shared" ref="CC87" si="101">+CC86/(COUNT($D6:$D85))</f>
        <v>0.81333333333333335</v>
      </c>
      <c r="CD87" s="124">
        <f t="shared" ref="CD87" si="102">+CD86/(COUNT($D6:$D85))</f>
        <v>0.81333333333333335</v>
      </c>
      <c r="CE87" s="124" t="e">
        <f t="shared" ref="CE87" si="103">+CE86/(COUNT($D6:$D85))</f>
        <v>#DIV/0!</v>
      </c>
    </row>
    <row r="88" spans="2:109" ht="18.75" thickBot="1">
      <c r="D88" s="335" t="s">
        <v>61</v>
      </c>
      <c r="E88" s="336"/>
      <c r="F88" s="336"/>
      <c r="G88" s="336"/>
      <c r="H88" s="125"/>
      <c r="I88" s="126"/>
      <c r="J88" s="127"/>
      <c r="K88" s="108"/>
      <c r="L88" s="108"/>
      <c r="M88" s="108"/>
      <c r="N88" s="108"/>
      <c r="O88" s="108"/>
      <c r="P88" s="108"/>
      <c r="Q88" s="108"/>
      <c r="R88" s="121">
        <f t="shared" ref="R88" si="104">AP87</f>
        <v>0</v>
      </c>
      <c r="S88" s="121">
        <f t="shared" ref="S88" si="105">AQ87</f>
        <v>0</v>
      </c>
      <c r="T88" s="121">
        <f t="shared" ref="T88" si="106">AR87</f>
        <v>0</v>
      </c>
      <c r="U88" s="121">
        <f t="shared" ref="U88" si="107">AS87</f>
        <v>1.3333333333333334E-2</v>
      </c>
      <c r="V88" s="121">
        <f t="shared" ref="V88" si="108">AT87</f>
        <v>0</v>
      </c>
      <c r="W88" s="121">
        <f t="shared" ref="W88" si="109">AU87</f>
        <v>0</v>
      </c>
      <c r="X88" s="121">
        <f t="shared" ref="X88" si="110">AV87</f>
        <v>0</v>
      </c>
      <c r="Y88" s="121">
        <f t="shared" ref="Y88" si="111">AW87</f>
        <v>0</v>
      </c>
      <c r="Z88" s="121">
        <f t="shared" ref="Z88" si="112">AX87</f>
        <v>0</v>
      </c>
      <c r="AA88" s="121">
        <f t="shared" ref="AA88" si="113">AY87</f>
        <v>0</v>
      </c>
      <c r="AB88" s="337"/>
      <c r="AC88" s="338"/>
    </row>
    <row r="89" spans="2:109" ht="18.75" thickBot="1">
      <c r="D89" s="341" t="s">
        <v>62</v>
      </c>
      <c r="E89" s="342"/>
      <c r="F89" s="342"/>
      <c r="G89" s="342"/>
      <c r="H89" s="108"/>
      <c r="I89" s="108"/>
      <c r="J89" s="128"/>
      <c r="K89" s="108"/>
      <c r="L89" s="108"/>
      <c r="M89" s="108"/>
      <c r="N89" s="108"/>
      <c r="O89" s="108"/>
      <c r="P89" s="108"/>
      <c r="Q89" s="108"/>
      <c r="R89" s="121">
        <f t="shared" ref="R89" si="114">BA87</f>
        <v>0.08</v>
      </c>
      <c r="S89" s="121">
        <f t="shared" ref="S89" si="115">BB87</f>
        <v>5.3333333333333337E-2</v>
      </c>
      <c r="T89" s="121">
        <f t="shared" ref="T89" si="116">BC87</f>
        <v>0.08</v>
      </c>
      <c r="U89" s="121">
        <f t="shared" ref="U89" si="117">BD87</f>
        <v>0.04</v>
      </c>
      <c r="V89" s="121">
        <f t="shared" ref="V89" si="118">BE87</f>
        <v>0.04</v>
      </c>
      <c r="W89" s="121">
        <f t="shared" ref="W89" si="119">BF87</f>
        <v>0.04</v>
      </c>
      <c r="X89" s="121">
        <f t="shared" ref="X89" si="120">BG87</f>
        <v>0</v>
      </c>
      <c r="Y89" s="121">
        <f t="shared" ref="Y89" si="121">BH87</f>
        <v>0</v>
      </c>
      <c r="Z89" s="121">
        <f t="shared" ref="Z89" si="122">BI87</f>
        <v>0</v>
      </c>
      <c r="AA89" s="121">
        <f t="shared" ref="AA89" si="123">BJ87</f>
        <v>0</v>
      </c>
      <c r="AB89" s="337"/>
      <c r="AC89" s="338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2:109" ht="18.75" thickBot="1">
      <c r="D90" s="341" t="s">
        <v>63</v>
      </c>
      <c r="E90" s="342"/>
      <c r="F90" s="342"/>
      <c r="G90" s="342"/>
      <c r="H90" s="108"/>
      <c r="I90" s="108"/>
      <c r="J90" s="128"/>
      <c r="K90" s="108"/>
      <c r="L90" s="108"/>
      <c r="M90" s="108"/>
      <c r="N90" s="108"/>
      <c r="O90" s="108"/>
      <c r="P90" s="108"/>
      <c r="Q90" s="108"/>
      <c r="R90" s="121">
        <f t="shared" ref="R90" si="124">1-(SUM(R87:R89))</f>
        <v>0</v>
      </c>
      <c r="S90" s="121">
        <f t="shared" ref="S90:AA90" si="125">1-(SUM(S87:S89))</f>
        <v>7.999999999999996E-2</v>
      </c>
      <c r="T90" s="121">
        <f t="shared" si="125"/>
        <v>9.3333333333333379E-2</v>
      </c>
      <c r="U90" s="121">
        <f t="shared" si="125"/>
        <v>0.12</v>
      </c>
      <c r="V90" s="121">
        <f t="shared" si="125"/>
        <v>0.14666666666666661</v>
      </c>
      <c r="W90" s="121">
        <f t="shared" si="125"/>
        <v>0.14666666666666661</v>
      </c>
      <c r="X90" s="121">
        <f t="shared" si="125"/>
        <v>0.18666666666666665</v>
      </c>
      <c r="Y90" s="121">
        <f t="shared" si="125"/>
        <v>0.18666666666666665</v>
      </c>
      <c r="Z90" s="121">
        <f t="shared" si="125"/>
        <v>0.18666666666666665</v>
      </c>
      <c r="AA90" s="121">
        <f t="shared" si="125"/>
        <v>0.18666666666666665</v>
      </c>
      <c r="AB90" s="339"/>
      <c r="AC90" s="340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2:109">
      <c r="E91" s="129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G91" s="3"/>
      <c r="AH91" s="3"/>
      <c r="AI91" s="130"/>
      <c r="AJ91" s="130"/>
      <c r="AK91" s="130"/>
      <c r="AL91" s="130"/>
      <c r="AM91" s="3"/>
      <c r="AN91" s="3"/>
      <c r="AO91" s="3"/>
      <c r="AP91" s="3"/>
    </row>
  </sheetData>
  <mergeCells count="15">
    <mergeCell ref="D2:AD3"/>
    <mergeCell ref="D4:G4"/>
    <mergeCell ref="K4:Q4"/>
    <mergeCell ref="R4:AC4"/>
    <mergeCell ref="AE4:BJ4"/>
    <mergeCell ref="BV5:CG5"/>
    <mergeCell ref="D86:G86"/>
    <mergeCell ref="D87:G87"/>
    <mergeCell ref="AB87:AC90"/>
    <mergeCell ref="D88:G88"/>
    <mergeCell ref="D89:G89"/>
    <mergeCell ref="D90:G90"/>
    <mergeCell ref="AE5:AN5"/>
    <mergeCell ref="AP5:AY5"/>
    <mergeCell ref="BA5:BJ5"/>
  </mergeCells>
  <conditionalFormatting sqref="R91:AC91 S86:AC86 R85:R86 S85:AA85 T15:AC49 R6:AA84">
    <cfRule type="cellIs" dxfId="46" priority="42" stopIfTrue="1" operator="equal">
      <formula>"S"</formula>
    </cfRule>
    <cfRule type="cellIs" dxfId="45" priority="43" stopIfTrue="1" operator="equal">
      <formula>"I"</formula>
    </cfRule>
    <cfRule type="cellIs" dxfId="44" priority="44" stopIfTrue="1" operator="equal">
      <formula>"C"</formula>
    </cfRule>
  </conditionalFormatting>
  <conditionalFormatting sqref="BA87:BJ87 AP87:AY87 T88:AA89 T87:AB87 R87:S89 AE87:AN87 BV87:CE87">
    <cfRule type="cellIs" dxfId="43" priority="39" stopIfTrue="1" operator="lessThan">
      <formula>0.8</formula>
    </cfRule>
    <cfRule type="cellIs" dxfId="42" priority="40" stopIfTrue="1" operator="between">
      <formula>0.8</formula>
      <formula>0.9</formula>
    </cfRule>
    <cfRule type="cellIs" dxfId="41" priority="41" stopIfTrue="1" operator="greaterThan">
      <formula>0.9</formula>
    </cfRule>
  </conditionalFormatting>
  <conditionalFormatting sqref="R90:AA90">
    <cfRule type="cellIs" dxfId="40" priority="36" stopIfTrue="1" operator="greaterThan">
      <formula>0.2</formula>
    </cfRule>
    <cfRule type="cellIs" dxfId="39" priority="37" stopIfTrue="1" operator="between">
      <formula>0.1999999</formula>
      <formula>0.1</formula>
    </cfRule>
    <cfRule type="cellIs" dxfId="38" priority="38" stopIfTrue="1" operator="lessThan">
      <formula>0.1</formula>
    </cfRule>
  </conditionalFormatting>
  <conditionalFormatting sqref="R26:W26 K6:Q85">
    <cfRule type="cellIs" dxfId="37" priority="34" stopIfTrue="1" operator="equal">
      <formula>"Y"</formula>
    </cfRule>
    <cfRule type="cellIs" dxfId="36" priority="35" stopIfTrue="1" operator="equal">
      <formula>"N"</formula>
    </cfRule>
  </conditionalFormatting>
  <conditionalFormatting sqref="AB6:AC85">
    <cfRule type="cellIs" dxfId="35" priority="31" stopIfTrue="1" operator="lessThan">
      <formula>1</formula>
    </cfRule>
    <cfRule type="cellIs" priority="32" stopIfTrue="1" operator="equal">
      <formula>"I"</formula>
    </cfRule>
    <cfRule type="cellIs" priority="33" stopIfTrue="1" operator="equal">
      <formula>"C"</formula>
    </cfRule>
  </conditionalFormatting>
  <conditionalFormatting sqref="AD6:AD85">
    <cfRule type="cellIs" dxfId="34" priority="28" stopIfTrue="1" operator="equal">
      <formula>1</formula>
    </cfRule>
    <cfRule type="cellIs" dxfId="33" priority="29" stopIfTrue="1" operator="between">
      <formula>0.99999</formula>
      <formula>0.9</formula>
    </cfRule>
    <cfRule type="cellIs" dxfId="32" priority="30" stopIfTrue="1" operator="lessThan">
      <formula>0.9</formula>
    </cfRule>
  </conditionalFormatting>
  <hyperlinks>
    <hyperlink ref="I14" r:id="rId1"/>
    <hyperlink ref="I25" r:id="rId2"/>
    <hyperlink ref="I15" r:id="rId3"/>
    <hyperlink ref="I18" r:id="rId4"/>
    <hyperlink ref="I37" r:id="rId5"/>
    <hyperlink ref="I19" r:id="rId6"/>
    <hyperlink ref="I31" r:id="rId7"/>
    <hyperlink ref="I74" r:id="rId8"/>
    <hyperlink ref="I26" r:id="rId9"/>
    <hyperlink ref="I45" r:id="rId10"/>
    <hyperlink ref="I50" r:id="rId11"/>
    <hyperlink ref="I41" r:id="rId12"/>
    <hyperlink ref="I47" r:id="rId13"/>
    <hyperlink ref="I49" r:id="rId14"/>
    <hyperlink ref="I56" r:id="rId15"/>
    <hyperlink ref="I58" r:id="rId16"/>
    <hyperlink ref="I54" r:id="rId17"/>
    <hyperlink ref="I39" r:id="rId18"/>
    <hyperlink ref="I53" r:id="rId19" display="mailto:George.cronje@exxaro.com"/>
    <hyperlink ref="I71" r:id="rId20"/>
    <hyperlink ref="I43" r:id="rId21"/>
    <hyperlink ref="I78" r:id="rId22"/>
    <hyperlink ref="I79" r:id="rId23"/>
    <hyperlink ref="I46" r:id="rId24"/>
    <hyperlink ref="I42" r:id="rId25"/>
    <hyperlink ref="I66" r:id="rId26"/>
    <hyperlink ref="I62" r:id="rId27"/>
    <hyperlink ref="I51" r:id="rId28"/>
    <hyperlink ref="I63" r:id="rId29"/>
    <hyperlink ref="I65" r:id="rId30"/>
    <hyperlink ref="I73" r:id="rId31"/>
    <hyperlink ref="I21" r:id="rId32" display="mailto:Dawie.venter@implats.co.za"/>
    <hyperlink ref="I36" r:id="rId33" display="mailto:Willie.nelson@za.drdgold.com"/>
    <hyperlink ref="I33" r:id="rId34"/>
    <hyperlink ref="I52" r:id="rId35"/>
    <hyperlink ref="I23" r:id="rId36"/>
    <hyperlink ref="I59" r:id="rId37"/>
    <hyperlink ref="I32" r:id="rId38"/>
    <hyperlink ref="I77" r:id="rId39" display="mailto:Frank.Cotton@SamancorCr.com"/>
    <hyperlink ref="I17" r:id="rId40"/>
    <hyperlink ref="I16" r:id="rId41"/>
    <hyperlink ref="I61" r:id="rId42"/>
    <hyperlink ref="I80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C36"/>
  <sheetViews>
    <sheetView zoomScale="70" zoomScaleNormal="70" workbookViewId="0">
      <selection activeCell="P32" sqref="P32"/>
    </sheetView>
  </sheetViews>
  <sheetFormatPr defaultRowHeight="15"/>
  <cols>
    <col min="2" max="2" width="5.5703125" bestFit="1" customWidth="1"/>
    <col min="3" max="4" width="28.42578125" customWidth="1"/>
    <col min="5" max="15" width="0" hidden="1" customWidth="1"/>
    <col min="16" max="24" width="7.7109375" customWidth="1"/>
    <col min="25" max="25" width="10.28515625" customWidth="1"/>
    <col min="26" max="26" width="18" customWidth="1"/>
    <col min="27" max="28" width="7.7109375" customWidth="1"/>
    <col min="29" max="29" width="11" customWidth="1"/>
  </cols>
  <sheetData>
    <row r="1" spans="2:29" ht="15.75" thickBot="1"/>
    <row r="2" spans="2:29">
      <c r="B2" s="359" t="s">
        <v>77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8"/>
    </row>
    <row r="3" spans="2:29" ht="45.75" customHeight="1" thickBot="1">
      <c r="B3" s="360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50"/>
    </row>
    <row r="4" spans="2:29" ht="281.25" thickBot="1">
      <c r="B4" s="228" t="s">
        <v>78</v>
      </c>
      <c r="C4" s="171" t="s">
        <v>13</v>
      </c>
      <c r="D4" s="171" t="s">
        <v>0</v>
      </c>
      <c r="E4" s="171" t="s">
        <v>14</v>
      </c>
      <c r="F4" s="171" t="s">
        <v>15</v>
      </c>
      <c r="G4" s="171" t="s">
        <v>16</v>
      </c>
      <c r="H4" s="172" t="s">
        <v>17</v>
      </c>
      <c r="I4" s="173" t="s">
        <v>79</v>
      </c>
      <c r="J4" s="174" t="s">
        <v>19</v>
      </c>
      <c r="K4" s="174" t="s">
        <v>80</v>
      </c>
      <c r="L4" s="174" t="s">
        <v>21</v>
      </c>
      <c r="M4" s="174" t="s">
        <v>81</v>
      </c>
      <c r="N4" s="174" t="s">
        <v>82</v>
      </c>
      <c r="O4" s="175" t="s">
        <v>83</v>
      </c>
      <c r="P4" s="176" t="s">
        <v>25</v>
      </c>
      <c r="Q4" s="176" t="s">
        <v>26</v>
      </c>
      <c r="R4" s="177" t="s">
        <v>27</v>
      </c>
      <c r="S4" s="177" t="s">
        <v>28</v>
      </c>
      <c r="T4" s="177" t="s">
        <v>29</v>
      </c>
      <c r="U4" s="177" t="s">
        <v>30</v>
      </c>
      <c r="V4" s="177" t="s">
        <v>31</v>
      </c>
      <c r="W4" s="177" t="s">
        <v>32</v>
      </c>
      <c r="X4" s="177" t="s">
        <v>33</v>
      </c>
      <c r="Y4" s="178" t="s">
        <v>34</v>
      </c>
      <c r="Z4" s="179" t="s">
        <v>35</v>
      </c>
      <c r="AA4" s="180" t="s">
        <v>36</v>
      </c>
      <c r="AB4" s="180" t="s">
        <v>84</v>
      </c>
      <c r="AC4" s="180" t="s">
        <v>37</v>
      </c>
    </row>
    <row r="5" spans="2:29">
      <c r="B5" s="240">
        <v>1</v>
      </c>
      <c r="C5" s="266" t="s">
        <v>85</v>
      </c>
      <c r="D5" s="181" t="s">
        <v>86</v>
      </c>
      <c r="E5" s="181"/>
      <c r="F5" s="181" t="s">
        <v>87</v>
      </c>
      <c r="G5" s="182" t="s">
        <v>88</v>
      </c>
      <c r="H5" s="183">
        <v>829271018</v>
      </c>
      <c r="I5" s="263" t="s">
        <v>89</v>
      </c>
      <c r="J5" s="34" t="s">
        <v>1</v>
      </c>
      <c r="K5" s="34" t="s">
        <v>1</v>
      </c>
      <c r="L5" s="34" t="s">
        <v>1</v>
      </c>
      <c r="M5" s="34" t="s">
        <v>1</v>
      </c>
      <c r="N5" s="34"/>
      <c r="O5" s="267"/>
      <c r="P5" s="185" t="s">
        <v>51</v>
      </c>
      <c r="Q5" s="186" t="s">
        <v>51</v>
      </c>
      <c r="R5" s="186" t="s">
        <v>51</v>
      </c>
      <c r="S5" s="187" t="s">
        <v>90</v>
      </c>
      <c r="T5" s="188"/>
      <c r="U5" s="188"/>
      <c r="V5" s="188"/>
      <c r="W5" s="188"/>
      <c r="X5" s="188"/>
      <c r="Y5" s="189"/>
      <c r="Z5" s="263">
        <v>58</v>
      </c>
      <c r="AA5" s="143">
        <v>0</v>
      </c>
      <c r="AB5" s="190"/>
      <c r="AC5" s="191">
        <f>IF(Z5&gt;0.1,(((+AE5+AF5+AG5+AH5+AI5+AJ5+AK5+AL5+AM5+AN5)/11)+((AA5/Z5)/11))," ")</f>
        <v>0</v>
      </c>
    </row>
    <row r="6" spans="2:29">
      <c r="B6" s="241">
        <f t="shared" ref="B6:B23" si="0">IF(C6&gt;0,(+B5+1)," ")</f>
        <v>2</v>
      </c>
      <c r="C6" s="268" t="s">
        <v>91</v>
      </c>
      <c r="D6" s="192" t="s">
        <v>92</v>
      </c>
      <c r="E6" s="192"/>
      <c r="F6" s="192" t="s">
        <v>93</v>
      </c>
      <c r="G6" s="193" t="s">
        <v>94</v>
      </c>
      <c r="H6" s="194">
        <v>187006279</v>
      </c>
      <c r="I6" s="184" t="s">
        <v>89</v>
      </c>
      <c r="J6" s="72" t="s">
        <v>89</v>
      </c>
      <c r="K6" s="72" t="s">
        <v>89</v>
      </c>
      <c r="L6" s="72" t="s">
        <v>89</v>
      </c>
      <c r="M6" s="72" t="s">
        <v>89</v>
      </c>
      <c r="N6" s="72"/>
      <c r="O6" s="195"/>
      <c r="P6" s="196" t="s">
        <v>51</v>
      </c>
      <c r="Q6" s="197" t="s">
        <v>51</v>
      </c>
      <c r="R6" s="197" t="s">
        <v>51</v>
      </c>
      <c r="S6" s="197" t="s">
        <v>51</v>
      </c>
      <c r="T6" s="197" t="s">
        <v>51</v>
      </c>
      <c r="U6" s="197" t="s">
        <v>51</v>
      </c>
      <c r="V6" s="197" t="s">
        <v>51</v>
      </c>
      <c r="W6" s="197" t="s">
        <v>51</v>
      </c>
      <c r="X6" s="197" t="s">
        <v>51</v>
      </c>
      <c r="Y6" s="198" t="s">
        <v>44</v>
      </c>
      <c r="Z6" s="29">
        <v>12</v>
      </c>
      <c r="AA6" s="38">
        <v>3</v>
      </c>
      <c r="AB6" s="199"/>
      <c r="AC6" s="191">
        <f t="shared" ref="AC6:AC16" si="1">IF(Z6&gt;0.1,(((+AE6+AF6+AG6+AH6+AI6+AJ6+AK6+AL6+AM6+AN6)/11)+((AA6/Z6)/11))," ")</f>
        <v>2.2727272727272728E-2</v>
      </c>
    </row>
    <row r="7" spans="2:29">
      <c r="B7" s="241">
        <f t="shared" si="0"/>
        <v>3</v>
      </c>
      <c r="C7" s="268" t="s">
        <v>95</v>
      </c>
      <c r="D7" s="192" t="s">
        <v>92</v>
      </c>
      <c r="E7" s="192" t="s">
        <v>96</v>
      </c>
      <c r="F7" s="192"/>
      <c r="G7" s="193" t="s">
        <v>97</v>
      </c>
      <c r="H7" s="200">
        <v>713635097</v>
      </c>
      <c r="I7" s="201" t="s">
        <v>89</v>
      </c>
      <c r="J7" s="50" t="s">
        <v>89</v>
      </c>
      <c r="K7" s="72" t="s">
        <v>89</v>
      </c>
      <c r="L7" s="72" t="s">
        <v>89</v>
      </c>
      <c r="M7" s="72" t="s">
        <v>89</v>
      </c>
      <c r="N7" s="50"/>
      <c r="O7" s="202"/>
      <c r="P7" s="196" t="s">
        <v>51</v>
      </c>
      <c r="Q7" s="197" t="s">
        <v>51</v>
      </c>
      <c r="R7" s="197" t="s">
        <v>51</v>
      </c>
      <c r="S7" s="203" t="s">
        <v>44</v>
      </c>
      <c r="T7" s="203" t="s">
        <v>44</v>
      </c>
      <c r="U7" s="203" t="s">
        <v>44</v>
      </c>
      <c r="V7" s="203" t="s">
        <v>44</v>
      </c>
      <c r="W7" s="203" t="s">
        <v>44</v>
      </c>
      <c r="X7" s="203" t="s">
        <v>44</v>
      </c>
      <c r="Y7" s="198" t="s">
        <v>44</v>
      </c>
      <c r="Z7" s="29">
        <v>63</v>
      </c>
      <c r="AA7" s="38">
        <v>0</v>
      </c>
      <c r="AB7" s="199"/>
      <c r="AC7" s="191">
        <f t="shared" si="1"/>
        <v>0</v>
      </c>
    </row>
    <row r="8" spans="2:29">
      <c r="B8" s="241">
        <f t="shared" si="0"/>
        <v>4</v>
      </c>
      <c r="C8" s="268" t="s">
        <v>98</v>
      </c>
      <c r="D8" s="192" t="s">
        <v>86</v>
      </c>
      <c r="E8" s="192"/>
      <c r="F8" s="192" t="s">
        <v>99</v>
      </c>
      <c r="G8" s="193" t="s">
        <v>100</v>
      </c>
      <c r="H8" s="200" t="s">
        <v>101</v>
      </c>
      <c r="I8" s="184" t="s">
        <v>89</v>
      </c>
      <c r="J8" s="50" t="s">
        <v>89</v>
      </c>
      <c r="K8" s="72" t="s">
        <v>89</v>
      </c>
      <c r="L8" s="72" t="s">
        <v>89</v>
      </c>
      <c r="M8" s="72" t="s">
        <v>89</v>
      </c>
      <c r="N8" s="72"/>
      <c r="O8" s="70"/>
      <c r="P8" s="196" t="s">
        <v>51</v>
      </c>
      <c r="Q8" s="197" t="s">
        <v>51</v>
      </c>
      <c r="R8" s="197" t="s">
        <v>51</v>
      </c>
      <c r="S8" s="197" t="s">
        <v>51</v>
      </c>
      <c r="T8" s="197" t="s">
        <v>51</v>
      </c>
      <c r="U8" s="203" t="s">
        <v>44</v>
      </c>
      <c r="V8" s="204"/>
      <c r="W8" s="204"/>
      <c r="X8" s="204"/>
      <c r="Y8" s="205"/>
      <c r="Z8" s="29">
        <v>8</v>
      </c>
      <c r="AA8" s="38">
        <v>3</v>
      </c>
      <c r="AB8" s="199"/>
      <c r="AC8" s="191">
        <f t="shared" si="1"/>
        <v>3.4090909090909088E-2</v>
      </c>
    </row>
    <row r="9" spans="2:29" ht="15.75">
      <c r="B9" s="241">
        <f t="shared" si="0"/>
        <v>5</v>
      </c>
      <c r="C9" s="268" t="s">
        <v>102</v>
      </c>
      <c r="D9" s="192" t="s">
        <v>86</v>
      </c>
      <c r="E9" s="192" t="s">
        <v>103</v>
      </c>
      <c r="F9" s="192" t="s">
        <v>104</v>
      </c>
      <c r="G9" s="206" t="s">
        <v>105</v>
      </c>
      <c r="H9" s="200">
        <v>579167111</v>
      </c>
      <c r="I9" s="184" t="s">
        <v>89</v>
      </c>
      <c r="J9" s="50" t="s">
        <v>89</v>
      </c>
      <c r="K9" s="72" t="s">
        <v>89</v>
      </c>
      <c r="L9" s="72" t="s">
        <v>89</v>
      </c>
      <c r="M9" s="72" t="s">
        <v>89</v>
      </c>
      <c r="N9" s="72"/>
      <c r="O9" s="70"/>
      <c r="P9" s="196" t="s">
        <v>51</v>
      </c>
      <c r="Q9" s="197" t="s">
        <v>51</v>
      </c>
      <c r="R9" s="197" t="s">
        <v>51</v>
      </c>
      <c r="S9" s="197" t="s">
        <v>51</v>
      </c>
      <c r="T9" s="197" t="s">
        <v>51</v>
      </c>
      <c r="U9" s="197" t="s">
        <v>51</v>
      </c>
      <c r="V9" s="197" t="s">
        <v>51</v>
      </c>
      <c r="W9" s="197" t="s">
        <v>51</v>
      </c>
      <c r="X9" s="197" t="s">
        <v>51</v>
      </c>
      <c r="Y9" s="207" t="s">
        <v>51</v>
      </c>
      <c r="Z9" s="29">
        <v>51</v>
      </c>
      <c r="AA9" s="38">
        <v>39</v>
      </c>
      <c r="AB9" s="199"/>
      <c r="AC9" s="191">
        <f t="shared" si="1"/>
        <v>6.9518716577540107E-2</v>
      </c>
    </row>
    <row r="10" spans="2:29">
      <c r="B10" s="241">
        <f t="shared" si="0"/>
        <v>6</v>
      </c>
      <c r="C10" s="268" t="s">
        <v>106</v>
      </c>
      <c r="D10" s="192" t="s">
        <v>107</v>
      </c>
      <c r="E10" s="192"/>
      <c r="F10" s="192" t="s">
        <v>108</v>
      </c>
      <c r="G10" s="193" t="s">
        <v>109</v>
      </c>
      <c r="H10" s="200">
        <v>829219441</v>
      </c>
      <c r="I10" s="184" t="s">
        <v>89</v>
      </c>
      <c r="J10" s="50" t="s">
        <v>89</v>
      </c>
      <c r="K10" s="72" t="s">
        <v>89</v>
      </c>
      <c r="L10" s="72" t="s">
        <v>89</v>
      </c>
      <c r="M10" s="72" t="s">
        <v>89</v>
      </c>
      <c r="N10" s="72"/>
      <c r="O10" s="70"/>
      <c r="P10" s="208" t="s">
        <v>44</v>
      </c>
      <c r="Q10" s="204"/>
      <c r="R10" s="204"/>
      <c r="S10" s="204"/>
      <c r="T10" s="204"/>
      <c r="U10" s="204"/>
      <c r="V10" s="204"/>
      <c r="W10" s="204"/>
      <c r="X10" s="204"/>
      <c r="Y10" s="209"/>
      <c r="Z10" s="29">
        <v>45</v>
      </c>
      <c r="AA10" s="38"/>
      <c r="AB10" s="199"/>
      <c r="AC10" s="191">
        <f t="shared" si="1"/>
        <v>0</v>
      </c>
    </row>
    <row r="11" spans="2:29">
      <c r="B11" s="241">
        <f t="shared" si="0"/>
        <v>7</v>
      </c>
      <c r="C11" s="269" t="s">
        <v>110</v>
      </c>
      <c r="D11" s="192" t="s">
        <v>92</v>
      </c>
      <c r="E11" s="192" t="s">
        <v>111</v>
      </c>
      <c r="F11" s="192"/>
      <c r="G11" s="193" t="s">
        <v>112</v>
      </c>
      <c r="H11" s="200">
        <v>187005450</v>
      </c>
      <c r="I11" s="184" t="s">
        <v>89</v>
      </c>
      <c r="J11" s="50" t="s">
        <v>89</v>
      </c>
      <c r="K11" s="72" t="s">
        <v>89</v>
      </c>
      <c r="L11" s="72" t="s">
        <v>89</v>
      </c>
      <c r="M11" s="72" t="s">
        <v>89</v>
      </c>
      <c r="N11" s="72"/>
      <c r="O11" s="70"/>
      <c r="P11" s="196" t="s">
        <v>51</v>
      </c>
      <c r="Q11" s="197" t="s">
        <v>51</v>
      </c>
      <c r="R11" s="197" t="s">
        <v>51</v>
      </c>
      <c r="S11" s="197" t="s">
        <v>51</v>
      </c>
      <c r="T11" s="197" t="s">
        <v>51</v>
      </c>
      <c r="U11" s="197" t="s">
        <v>51</v>
      </c>
      <c r="V11" s="197" t="s">
        <v>51</v>
      </c>
      <c r="W11" s="203" t="s">
        <v>44</v>
      </c>
      <c r="X11" s="203" t="s">
        <v>44</v>
      </c>
      <c r="Y11" s="207" t="s">
        <v>51</v>
      </c>
      <c r="Z11" s="29">
        <v>69</v>
      </c>
      <c r="AA11" s="38">
        <v>14</v>
      </c>
      <c r="AB11" s="199"/>
      <c r="AC11" s="191">
        <f t="shared" si="1"/>
        <v>1.844532279314888E-2</v>
      </c>
    </row>
    <row r="12" spans="2:29">
      <c r="B12" s="241">
        <f t="shared" si="0"/>
        <v>8</v>
      </c>
      <c r="C12" s="268" t="s">
        <v>113</v>
      </c>
      <c r="D12" s="192" t="s">
        <v>86</v>
      </c>
      <c r="E12" s="192"/>
      <c r="F12" s="192" t="s">
        <v>114</v>
      </c>
      <c r="G12" s="193" t="s">
        <v>115</v>
      </c>
      <c r="H12" s="200">
        <v>579074114</v>
      </c>
      <c r="I12" s="184" t="s">
        <v>89</v>
      </c>
      <c r="J12" s="50" t="s">
        <v>89</v>
      </c>
      <c r="K12" s="72" t="s">
        <v>89</v>
      </c>
      <c r="L12" s="72" t="s">
        <v>89</v>
      </c>
      <c r="M12" s="72" t="s">
        <v>89</v>
      </c>
      <c r="N12" s="72"/>
      <c r="O12" s="70"/>
      <c r="P12" s="196" t="s">
        <v>51</v>
      </c>
      <c r="Q12" s="197" t="s">
        <v>51</v>
      </c>
      <c r="R12" s="197" t="s">
        <v>51</v>
      </c>
      <c r="S12" s="197" t="s">
        <v>51</v>
      </c>
      <c r="T12" s="197" t="s">
        <v>51</v>
      </c>
      <c r="U12" s="197" t="s">
        <v>51</v>
      </c>
      <c r="V12" s="197" t="s">
        <v>51</v>
      </c>
      <c r="W12" s="197" t="s">
        <v>51</v>
      </c>
      <c r="X12" s="197" t="s">
        <v>51</v>
      </c>
      <c r="Y12" s="207" t="s">
        <v>51</v>
      </c>
      <c r="Z12" s="29">
        <v>21</v>
      </c>
      <c r="AA12" s="38">
        <v>21</v>
      </c>
      <c r="AB12" s="199"/>
      <c r="AC12" s="191">
        <f t="shared" si="1"/>
        <v>9.0909090909090912E-2</v>
      </c>
    </row>
    <row r="13" spans="2:29">
      <c r="B13" s="241">
        <f t="shared" si="0"/>
        <v>9</v>
      </c>
      <c r="C13" s="270" t="s">
        <v>116</v>
      </c>
      <c r="D13" s="192" t="s">
        <v>86</v>
      </c>
      <c r="E13" s="192"/>
      <c r="F13" s="192" t="s">
        <v>117</v>
      </c>
      <c r="G13" s="193" t="s">
        <v>118</v>
      </c>
      <c r="H13" s="200">
        <v>847016876</v>
      </c>
      <c r="I13" s="184" t="s">
        <v>89</v>
      </c>
      <c r="J13" s="50" t="s">
        <v>89</v>
      </c>
      <c r="K13" s="72" t="s">
        <v>89</v>
      </c>
      <c r="L13" s="72" t="s">
        <v>89</v>
      </c>
      <c r="M13" s="72" t="s">
        <v>89</v>
      </c>
      <c r="N13" s="72"/>
      <c r="O13" s="70"/>
      <c r="P13" s="196" t="s">
        <v>51</v>
      </c>
      <c r="Q13" s="197" t="s">
        <v>51</v>
      </c>
      <c r="R13" s="197" t="s">
        <v>51</v>
      </c>
      <c r="S13" s="197" t="s">
        <v>51</v>
      </c>
      <c r="T13" s="197" t="s">
        <v>51</v>
      </c>
      <c r="U13" s="197" t="s">
        <v>51</v>
      </c>
      <c r="V13" s="197" t="s">
        <v>51</v>
      </c>
      <c r="W13" s="197" t="s">
        <v>51</v>
      </c>
      <c r="X13" s="197" t="s">
        <v>51</v>
      </c>
      <c r="Y13" s="207" t="s">
        <v>51</v>
      </c>
      <c r="Z13" s="29">
        <v>33</v>
      </c>
      <c r="AA13" s="38">
        <v>33</v>
      </c>
      <c r="AB13" s="199"/>
      <c r="AC13" s="191">
        <f t="shared" si="1"/>
        <v>9.0909090909090912E-2</v>
      </c>
    </row>
    <row r="14" spans="2:29">
      <c r="B14" s="241">
        <f t="shared" si="0"/>
        <v>10</v>
      </c>
      <c r="C14" s="269" t="s">
        <v>119</v>
      </c>
      <c r="D14" s="192" t="s">
        <v>92</v>
      </c>
      <c r="E14" s="192" t="s">
        <v>120</v>
      </c>
      <c r="F14" s="192" t="s">
        <v>121</v>
      </c>
      <c r="G14" s="193" t="s">
        <v>122</v>
      </c>
      <c r="H14" s="200">
        <v>187008963</v>
      </c>
      <c r="I14" s="184" t="s">
        <v>89</v>
      </c>
      <c r="J14" s="50" t="s">
        <v>89</v>
      </c>
      <c r="K14" s="72" t="s">
        <v>89</v>
      </c>
      <c r="L14" s="72" t="s">
        <v>89</v>
      </c>
      <c r="M14" s="72" t="s">
        <v>89</v>
      </c>
      <c r="N14" s="72"/>
      <c r="O14" s="70"/>
      <c r="P14" s="196" t="s">
        <v>51</v>
      </c>
      <c r="Q14" s="197" t="s">
        <v>51</v>
      </c>
      <c r="R14" s="197" t="s">
        <v>51</v>
      </c>
      <c r="S14" s="197" t="s">
        <v>51</v>
      </c>
      <c r="T14" s="197" t="s">
        <v>51</v>
      </c>
      <c r="U14" s="197" t="s">
        <v>51</v>
      </c>
      <c r="V14" s="197" t="s">
        <v>51</v>
      </c>
      <c r="W14" s="197" t="s">
        <v>51</v>
      </c>
      <c r="X14" s="197" t="s">
        <v>51</v>
      </c>
      <c r="Y14" s="198" t="s">
        <v>44</v>
      </c>
      <c r="Z14" s="29">
        <v>53</v>
      </c>
      <c r="AA14" s="38">
        <v>4</v>
      </c>
      <c r="AB14" s="199"/>
      <c r="AC14" s="191">
        <f t="shared" si="1"/>
        <v>6.8610634648370496E-3</v>
      </c>
    </row>
    <row r="15" spans="2:29">
      <c r="B15" s="241">
        <f t="shared" si="0"/>
        <v>11</v>
      </c>
      <c r="C15" s="268" t="s">
        <v>123</v>
      </c>
      <c r="D15" s="192" t="s">
        <v>124</v>
      </c>
      <c r="E15" s="192" t="s">
        <v>125</v>
      </c>
      <c r="F15" s="192"/>
      <c r="G15" s="193" t="s">
        <v>126</v>
      </c>
      <c r="H15" s="200">
        <v>829431572</v>
      </c>
      <c r="I15" s="184" t="s">
        <v>89</v>
      </c>
      <c r="J15" s="50" t="s">
        <v>89</v>
      </c>
      <c r="K15" s="72" t="s">
        <v>89</v>
      </c>
      <c r="L15" s="72" t="s">
        <v>89</v>
      </c>
      <c r="M15" s="72" t="s">
        <v>89</v>
      </c>
      <c r="N15" s="72"/>
      <c r="O15" s="70"/>
      <c r="P15" s="196" t="s">
        <v>51</v>
      </c>
      <c r="Q15" s="197" t="s">
        <v>51</v>
      </c>
      <c r="R15" s="197" t="s">
        <v>51</v>
      </c>
      <c r="S15" s="197" t="s">
        <v>51</v>
      </c>
      <c r="T15" s="197" t="s">
        <v>51</v>
      </c>
      <c r="U15" s="197" t="s">
        <v>51</v>
      </c>
      <c r="V15" s="197" t="s">
        <v>51</v>
      </c>
      <c r="W15" s="197" t="s">
        <v>51</v>
      </c>
      <c r="X15" s="197" t="s">
        <v>51</v>
      </c>
      <c r="Y15" s="207" t="s">
        <v>51</v>
      </c>
      <c r="Z15" s="29">
        <v>313</v>
      </c>
      <c r="AA15" s="38">
        <v>22</v>
      </c>
      <c r="AB15" s="199"/>
      <c r="AC15" s="191">
        <f t="shared" si="1"/>
        <v>6.3897763578274758E-3</v>
      </c>
    </row>
    <row r="16" spans="2:29">
      <c r="B16" s="241">
        <f t="shared" si="0"/>
        <v>12</v>
      </c>
      <c r="C16" s="268" t="s">
        <v>127</v>
      </c>
      <c r="D16" s="192" t="s">
        <v>124</v>
      </c>
      <c r="E16" s="192" t="s">
        <v>128</v>
      </c>
      <c r="F16" s="192"/>
      <c r="G16" s="193" t="s">
        <v>129</v>
      </c>
      <c r="H16" s="200">
        <v>829410912</v>
      </c>
      <c r="I16" s="184" t="s">
        <v>89</v>
      </c>
      <c r="J16" s="50" t="s">
        <v>89</v>
      </c>
      <c r="K16" s="72" t="s">
        <v>89</v>
      </c>
      <c r="L16" s="72" t="s">
        <v>89</v>
      </c>
      <c r="M16" s="72" t="s">
        <v>89</v>
      </c>
      <c r="N16" s="72"/>
      <c r="O16" s="70"/>
      <c r="P16" s="196" t="s">
        <v>51</v>
      </c>
      <c r="Q16" s="197" t="s">
        <v>51</v>
      </c>
      <c r="R16" s="197" t="s">
        <v>51</v>
      </c>
      <c r="S16" s="197" t="s">
        <v>51</v>
      </c>
      <c r="T16" s="197" t="s">
        <v>51</v>
      </c>
      <c r="U16" s="197" t="s">
        <v>51</v>
      </c>
      <c r="V16" s="197" t="s">
        <v>51</v>
      </c>
      <c r="W16" s="197" t="s">
        <v>51</v>
      </c>
      <c r="X16" s="197" t="s">
        <v>51</v>
      </c>
      <c r="Y16" s="207" t="s">
        <v>51</v>
      </c>
      <c r="Z16" s="29">
        <v>300</v>
      </c>
      <c r="AA16" s="38">
        <v>240</v>
      </c>
      <c r="AB16" s="199"/>
      <c r="AC16" s="191">
        <f t="shared" si="1"/>
        <v>7.2727272727272738E-2</v>
      </c>
    </row>
    <row r="17" spans="2:29">
      <c r="B17" s="241">
        <f t="shared" si="0"/>
        <v>13</v>
      </c>
      <c r="C17" s="268" t="s">
        <v>130</v>
      </c>
      <c r="D17" s="192" t="s">
        <v>86</v>
      </c>
      <c r="E17" s="192" t="s">
        <v>131</v>
      </c>
      <c r="F17" s="192"/>
      <c r="G17" s="193" t="s">
        <v>132</v>
      </c>
      <c r="H17" s="200">
        <v>187829152</v>
      </c>
      <c r="I17" s="184" t="s">
        <v>89</v>
      </c>
      <c r="J17" s="50" t="s">
        <v>89</v>
      </c>
      <c r="K17" s="72" t="s">
        <v>89</v>
      </c>
      <c r="L17" s="72" t="s">
        <v>89</v>
      </c>
      <c r="M17" s="72" t="s">
        <v>89</v>
      </c>
      <c r="N17" s="72"/>
      <c r="O17" s="70"/>
      <c r="P17" s="196" t="s">
        <v>51</v>
      </c>
      <c r="Q17" s="197" t="s">
        <v>51</v>
      </c>
      <c r="R17" s="197" t="s">
        <v>51</v>
      </c>
      <c r="S17" s="197" t="s">
        <v>51</v>
      </c>
      <c r="T17" s="197" t="s">
        <v>51</v>
      </c>
      <c r="U17" s="197" t="s">
        <v>51</v>
      </c>
      <c r="V17" s="197" t="s">
        <v>51</v>
      </c>
      <c r="W17" s="197" t="s">
        <v>51</v>
      </c>
      <c r="X17" s="197" t="s">
        <v>51</v>
      </c>
      <c r="Y17" s="207" t="s">
        <v>51</v>
      </c>
      <c r="Z17" s="29">
        <v>72</v>
      </c>
      <c r="AA17" s="38">
        <v>72</v>
      </c>
      <c r="AB17" s="199"/>
      <c r="AC17" s="191">
        <f t="shared" ref="AC17:AC24" si="2">IF(Z17&gt;0.1,((+AE17+AF17+AG17+AH17+AI17+AJ17+AK17+AL17+AM17+AN17)/11)+((AP17+AQ17+AR17+AS17+AT17+AU17+AV17+AW17+AX17+AY17)/11)+((AA17/Z17)/11)," ")</f>
        <v>9.0909090909090912E-2</v>
      </c>
    </row>
    <row r="18" spans="2:29">
      <c r="B18" s="241">
        <f t="shared" si="0"/>
        <v>14</v>
      </c>
      <c r="C18" s="268" t="s">
        <v>133</v>
      </c>
      <c r="D18" s="192" t="s">
        <v>86</v>
      </c>
      <c r="E18" s="192" t="s">
        <v>134</v>
      </c>
      <c r="F18" s="192" t="s">
        <v>134</v>
      </c>
      <c r="G18" s="193" t="s">
        <v>135</v>
      </c>
      <c r="H18" s="200">
        <v>829403283</v>
      </c>
      <c r="I18" s="184" t="s">
        <v>89</v>
      </c>
      <c r="J18" s="50" t="s">
        <v>89</v>
      </c>
      <c r="K18" s="72" t="s">
        <v>89</v>
      </c>
      <c r="L18" s="72" t="s">
        <v>89</v>
      </c>
      <c r="M18" s="72" t="s">
        <v>89</v>
      </c>
      <c r="N18" s="72"/>
      <c r="O18" s="210"/>
      <c r="P18" s="196" t="s">
        <v>136</v>
      </c>
      <c r="Q18" s="197" t="s">
        <v>136</v>
      </c>
      <c r="R18" s="197" t="s">
        <v>136</v>
      </c>
      <c r="S18" s="197" t="s">
        <v>136</v>
      </c>
      <c r="T18" s="197" t="s">
        <v>136</v>
      </c>
      <c r="U18" s="197" t="s">
        <v>136</v>
      </c>
      <c r="V18" s="197" t="s">
        <v>136</v>
      </c>
      <c r="W18" s="197" t="s">
        <v>136</v>
      </c>
      <c r="X18" s="197" t="s">
        <v>136</v>
      </c>
      <c r="Y18" s="207" t="s">
        <v>136</v>
      </c>
      <c r="Z18" s="29">
        <v>55</v>
      </c>
      <c r="AA18" s="38">
        <v>50</v>
      </c>
      <c r="AB18" s="199"/>
      <c r="AC18" s="191">
        <f t="shared" si="2"/>
        <v>8.2644628099173556E-2</v>
      </c>
    </row>
    <row r="19" spans="2:29">
      <c r="B19" s="241">
        <f t="shared" si="0"/>
        <v>15</v>
      </c>
      <c r="C19" s="268" t="s">
        <v>137</v>
      </c>
      <c r="D19" s="192" t="s">
        <v>86</v>
      </c>
      <c r="E19" s="192" t="s">
        <v>138</v>
      </c>
      <c r="F19" s="192" t="s">
        <v>139</v>
      </c>
      <c r="G19" s="48" t="s">
        <v>140</v>
      </c>
      <c r="H19" s="200">
        <v>112786712</v>
      </c>
      <c r="I19" s="184" t="s">
        <v>89</v>
      </c>
      <c r="J19" s="50" t="s">
        <v>89</v>
      </c>
      <c r="K19" s="72" t="s">
        <v>89</v>
      </c>
      <c r="L19" s="72" t="s">
        <v>89</v>
      </c>
      <c r="M19" s="72" t="s">
        <v>89</v>
      </c>
      <c r="N19" s="72" t="s">
        <v>89</v>
      </c>
      <c r="O19" s="70"/>
      <c r="P19" s="196" t="s">
        <v>51</v>
      </c>
      <c r="Q19" s="197" t="s">
        <v>51</v>
      </c>
      <c r="R19" s="197" t="s">
        <v>51</v>
      </c>
      <c r="S19" s="197" t="s">
        <v>51</v>
      </c>
      <c r="T19" s="197" t="s">
        <v>51</v>
      </c>
      <c r="U19" s="197" t="s">
        <v>51</v>
      </c>
      <c r="V19" s="197" t="s">
        <v>51</v>
      </c>
      <c r="W19" s="197" t="s">
        <v>51</v>
      </c>
      <c r="X19" s="197" t="s">
        <v>51</v>
      </c>
      <c r="Y19" s="207" t="s">
        <v>51</v>
      </c>
      <c r="Z19" s="29">
        <v>49</v>
      </c>
      <c r="AA19" s="38">
        <v>49</v>
      </c>
      <c r="AB19" s="199">
        <v>3734</v>
      </c>
      <c r="AC19" s="191">
        <f t="shared" si="2"/>
        <v>9.0909090909090912E-2</v>
      </c>
    </row>
    <row r="20" spans="2:29" ht="15.75">
      <c r="B20" s="241">
        <f t="shared" si="0"/>
        <v>16</v>
      </c>
      <c r="C20" s="268" t="s">
        <v>141</v>
      </c>
      <c r="D20" s="192" t="s">
        <v>86</v>
      </c>
      <c r="E20" s="211" t="s">
        <v>142</v>
      </c>
      <c r="F20" s="192" t="s">
        <v>143</v>
      </c>
      <c r="G20" s="193" t="s">
        <v>144</v>
      </c>
      <c r="H20" s="200" t="s">
        <v>145</v>
      </c>
      <c r="I20" s="184" t="s">
        <v>89</v>
      </c>
      <c r="J20" s="50" t="s">
        <v>89</v>
      </c>
      <c r="K20" s="72" t="s">
        <v>89</v>
      </c>
      <c r="L20" s="72" t="s">
        <v>89</v>
      </c>
      <c r="M20" s="72" t="s">
        <v>89</v>
      </c>
      <c r="N20" s="72"/>
      <c r="O20" s="229"/>
      <c r="P20" s="196" t="s">
        <v>51</v>
      </c>
      <c r="Q20" s="197" t="s">
        <v>51</v>
      </c>
      <c r="R20" s="197" t="s">
        <v>51</v>
      </c>
      <c r="S20" s="203" t="s">
        <v>44</v>
      </c>
      <c r="T20" s="203" t="s">
        <v>44</v>
      </c>
      <c r="U20" s="203" t="s">
        <v>44</v>
      </c>
      <c r="V20" s="203" t="s">
        <v>44</v>
      </c>
      <c r="W20" s="203" t="s">
        <v>44</v>
      </c>
      <c r="X20" s="203" t="s">
        <v>44</v>
      </c>
      <c r="Y20" s="198" t="s">
        <v>44</v>
      </c>
      <c r="Z20" s="29">
        <v>88</v>
      </c>
      <c r="AA20" s="38">
        <v>36</v>
      </c>
      <c r="AB20" s="199">
        <v>3000</v>
      </c>
      <c r="AC20" s="191">
        <f t="shared" si="2"/>
        <v>3.71900826446281E-2</v>
      </c>
    </row>
    <row r="21" spans="2:29">
      <c r="B21" s="241">
        <f t="shared" si="0"/>
        <v>17</v>
      </c>
      <c r="C21" s="268" t="s">
        <v>146</v>
      </c>
      <c r="D21" s="192" t="s">
        <v>146</v>
      </c>
      <c r="E21" s="192"/>
      <c r="F21" s="192" t="s">
        <v>147</v>
      </c>
      <c r="G21" s="193" t="s">
        <v>148</v>
      </c>
      <c r="H21" s="200">
        <v>836074875</v>
      </c>
      <c r="I21" s="184" t="s">
        <v>89</v>
      </c>
      <c r="J21" s="50" t="s">
        <v>89</v>
      </c>
      <c r="K21" s="72" t="s">
        <v>89</v>
      </c>
      <c r="L21" s="72" t="s">
        <v>89</v>
      </c>
      <c r="M21" s="72" t="s">
        <v>89</v>
      </c>
      <c r="N21" s="72"/>
      <c r="O21" s="70"/>
      <c r="P21" s="196" t="s">
        <v>51</v>
      </c>
      <c r="Q21" s="197" t="s">
        <v>51</v>
      </c>
      <c r="R21" s="197" t="s">
        <v>51</v>
      </c>
      <c r="S21" s="197" t="s">
        <v>51</v>
      </c>
      <c r="T21" s="203" t="s">
        <v>44</v>
      </c>
      <c r="U21" s="203" t="s">
        <v>44</v>
      </c>
      <c r="V21" s="197" t="s">
        <v>51</v>
      </c>
      <c r="W21" s="197" t="s">
        <v>51</v>
      </c>
      <c r="X21" s="204"/>
      <c r="Y21" s="209"/>
      <c r="Z21" s="29">
        <v>219</v>
      </c>
      <c r="AA21" s="38">
        <v>150</v>
      </c>
      <c r="AB21" s="199"/>
      <c r="AC21" s="191">
        <f t="shared" si="2"/>
        <v>6.2266500622665005E-2</v>
      </c>
    </row>
    <row r="22" spans="2:29">
      <c r="B22" s="241">
        <f t="shared" si="0"/>
        <v>18</v>
      </c>
      <c r="C22" s="268" t="s">
        <v>149</v>
      </c>
      <c r="D22" s="192" t="s">
        <v>86</v>
      </c>
      <c r="E22" s="192" t="s">
        <v>150</v>
      </c>
      <c r="F22" s="192" t="s">
        <v>151</v>
      </c>
      <c r="G22" s="226" t="s">
        <v>152</v>
      </c>
      <c r="H22" s="200" t="s">
        <v>153</v>
      </c>
      <c r="I22" s="184" t="s">
        <v>89</v>
      </c>
      <c r="J22" s="50" t="s">
        <v>89</v>
      </c>
      <c r="K22" s="72" t="s">
        <v>89</v>
      </c>
      <c r="L22" s="72" t="s">
        <v>89</v>
      </c>
      <c r="M22" s="72" t="s">
        <v>89</v>
      </c>
      <c r="N22" s="72"/>
      <c r="O22" s="70"/>
      <c r="P22" s="227" t="s">
        <v>51</v>
      </c>
      <c r="Q22" s="197" t="s">
        <v>51</v>
      </c>
      <c r="R22" s="197" t="s">
        <v>51</v>
      </c>
      <c r="S22" s="197" t="s">
        <v>51</v>
      </c>
      <c r="T22" s="197" t="s">
        <v>51</v>
      </c>
      <c r="U22" s="197" t="s">
        <v>51</v>
      </c>
      <c r="V22" s="197" t="s">
        <v>51</v>
      </c>
      <c r="W22" s="203" t="s">
        <v>44</v>
      </c>
      <c r="X22" s="203" t="s">
        <v>44</v>
      </c>
      <c r="Y22" s="198" t="s">
        <v>44</v>
      </c>
      <c r="Z22" s="29">
        <v>21</v>
      </c>
      <c r="AA22" s="38">
        <v>0</v>
      </c>
      <c r="AB22" s="199"/>
      <c r="AC22" s="191">
        <f t="shared" si="2"/>
        <v>0</v>
      </c>
    </row>
    <row r="23" spans="2:29">
      <c r="B23" s="241">
        <f t="shared" si="0"/>
        <v>19</v>
      </c>
      <c r="C23" s="268" t="s">
        <v>154</v>
      </c>
      <c r="D23" s="192" t="s">
        <v>155</v>
      </c>
      <c r="E23" s="192" t="s">
        <v>156</v>
      </c>
      <c r="F23" s="192" t="s">
        <v>157</v>
      </c>
      <c r="G23" s="193" t="s">
        <v>158</v>
      </c>
      <c r="H23" s="200"/>
      <c r="I23" s="184" t="s">
        <v>89</v>
      </c>
      <c r="J23" s="50" t="s">
        <v>89</v>
      </c>
      <c r="K23" s="72" t="s">
        <v>89</v>
      </c>
      <c r="L23" s="72" t="s">
        <v>89</v>
      </c>
      <c r="M23" s="72" t="s">
        <v>89</v>
      </c>
      <c r="N23" s="72"/>
      <c r="O23" s="70"/>
      <c r="P23" s="196" t="s">
        <v>51</v>
      </c>
      <c r="Q23" s="197" t="s">
        <v>51</v>
      </c>
      <c r="R23" s="197" t="s">
        <v>51</v>
      </c>
      <c r="S23" s="203" t="s">
        <v>44</v>
      </c>
      <c r="T23" s="203" t="s">
        <v>44</v>
      </c>
      <c r="U23" s="203" t="s">
        <v>44</v>
      </c>
      <c r="V23" s="197" t="s">
        <v>51</v>
      </c>
      <c r="W23" s="197" t="s">
        <v>51</v>
      </c>
      <c r="X23" s="203" t="s">
        <v>44</v>
      </c>
      <c r="Y23" s="207" t="s">
        <v>51</v>
      </c>
      <c r="Z23" s="29">
        <v>100</v>
      </c>
      <c r="AA23" s="38">
        <v>0</v>
      </c>
      <c r="AB23" s="199"/>
      <c r="AC23" s="191">
        <f t="shared" si="2"/>
        <v>0</v>
      </c>
    </row>
    <row r="24" spans="2:29">
      <c r="B24" s="241">
        <v>20</v>
      </c>
      <c r="C24" s="268" t="s">
        <v>159</v>
      </c>
      <c r="D24" s="192"/>
      <c r="E24" s="192"/>
      <c r="F24" s="192"/>
      <c r="G24" s="193"/>
      <c r="H24" s="200"/>
      <c r="I24" s="184"/>
      <c r="J24" s="50"/>
      <c r="K24" s="72"/>
      <c r="L24" s="72"/>
      <c r="M24" s="72"/>
      <c r="N24" s="72"/>
      <c r="O24" s="70"/>
      <c r="P24" s="196" t="s">
        <v>51</v>
      </c>
      <c r="Q24" s="197" t="s">
        <v>51</v>
      </c>
      <c r="R24" s="197" t="s">
        <v>51</v>
      </c>
      <c r="S24" s="197" t="s">
        <v>51</v>
      </c>
      <c r="T24" s="197" t="s">
        <v>51</v>
      </c>
      <c r="U24" s="197" t="s">
        <v>51</v>
      </c>
      <c r="V24" s="197" t="s">
        <v>51</v>
      </c>
      <c r="W24" s="197" t="s">
        <v>51</v>
      </c>
      <c r="X24" s="197" t="s">
        <v>51</v>
      </c>
      <c r="Y24" s="207" t="s">
        <v>51</v>
      </c>
      <c r="Z24" s="29">
        <v>30</v>
      </c>
      <c r="AA24" s="38">
        <v>30</v>
      </c>
      <c r="AB24" s="199"/>
      <c r="AC24" s="191">
        <f t="shared" si="2"/>
        <v>9.0909090909090912E-2</v>
      </c>
    </row>
    <row r="25" spans="2:29">
      <c r="B25" s="241">
        <v>21</v>
      </c>
      <c r="C25" s="268" t="s">
        <v>160</v>
      </c>
      <c r="D25" s="212" t="s">
        <v>161</v>
      </c>
      <c r="E25" s="212" t="s">
        <v>162</v>
      </c>
      <c r="F25" s="212"/>
      <c r="G25" s="193" t="s">
        <v>163</v>
      </c>
      <c r="H25" s="194"/>
      <c r="I25" s="213" t="s">
        <v>89</v>
      </c>
      <c r="J25" s="50" t="s">
        <v>89</v>
      </c>
      <c r="K25" s="72" t="s">
        <v>89</v>
      </c>
      <c r="L25" s="72" t="s">
        <v>89</v>
      </c>
      <c r="M25" s="72" t="s">
        <v>89</v>
      </c>
      <c r="N25" s="86"/>
      <c r="O25" s="210"/>
      <c r="P25" s="196" t="s">
        <v>136</v>
      </c>
      <c r="Q25" s="197" t="s">
        <v>136</v>
      </c>
      <c r="R25" s="197" t="s">
        <v>136</v>
      </c>
      <c r="S25" s="197" t="s">
        <v>51</v>
      </c>
      <c r="T25" s="197" t="s">
        <v>136</v>
      </c>
      <c r="U25" s="197" t="s">
        <v>51</v>
      </c>
      <c r="V25" s="197" t="s">
        <v>136</v>
      </c>
      <c r="W25" s="197" t="s">
        <v>136</v>
      </c>
      <c r="X25" s="203" t="s">
        <v>44</v>
      </c>
      <c r="Y25" s="207" t="s">
        <v>136</v>
      </c>
      <c r="Z25" s="29">
        <v>334</v>
      </c>
      <c r="AA25" s="38">
        <v>8</v>
      </c>
      <c r="AB25" s="199">
        <v>6359</v>
      </c>
      <c r="AC25" s="191">
        <f>IF(Z25&gt;0.1,((+AE25+AF25+AG25+AH25+AI25+AJ25+AK25+AL25+AM25+AN25)/11)+((AP25+AQ25+AR25+AS25+AT25+AU25+AV25+AW25+AX25+AY25)/11)+((AA25/Z25)/11)," ")</f>
        <v>2.1774632553075669E-3</v>
      </c>
    </row>
    <row r="26" spans="2:29" ht="15.75">
      <c r="B26" s="241">
        <v>22</v>
      </c>
      <c r="C26" s="268" t="s">
        <v>164</v>
      </c>
      <c r="D26" s="192" t="s">
        <v>86</v>
      </c>
      <c r="E26" s="192"/>
      <c r="F26" s="192" t="s">
        <v>165</v>
      </c>
      <c r="G26" s="193" t="s">
        <v>166</v>
      </c>
      <c r="H26" s="200"/>
      <c r="I26" s="184" t="s">
        <v>89</v>
      </c>
      <c r="J26" s="50" t="s">
        <v>89</v>
      </c>
      <c r="K26" s="72" t="s">
        <v>89</v>
      </c>
      <c r="L26" s="72" t="s">
        <v>89</v>
      </c>
      <c r="M26" s="72" t="s">
        <v>89</v>
      </c>
      <c r="N26" s="72"/>
      <c r="O26" s="70"/>
      <c r="P26" s="196" t="s">
        <v>51</v>
      </c>
      <c r="Q26" s="214" t="s">
        <v>167</v>
      </c>
      <c r="R26" s="214" t="s">
        <v>167</v>
      </c>
      <c r="S26" s="214" t="s">
        <v>167</v>
      </c>
      <c r="T26" s="214" t="s">
        <v>167</v>
      </c>
      <c r="U26" s="214" t="s">
        <v>167</v>
      </c>
      <c r="V26" s="214" t="s">
        <v>167</v>
      </c>
      <c r="W26" s="214" t="s">
        <v>167</v>
      </c>
      <c r="X26" s="214" t="s">
        <v>167</v>
      </c>
      <c r="Y26" s="271" t="s">
        <v>167</v>
      </c>
      <c r="Z26" s="29"/>
      <c r="AA26" s="38"/>
      <c r="AB26" s="199"/>
      <c r="AC26" s="191" t="str">
        <f t="shared" ref="AC26:AC31" si="3">IF(Z26&gt;0.1,((+AE26+AF26+AG26+AH26+AI26+AJ26+AK26+AL26+AM26+AN26)/11)+((AP26+AQ26+AR26+AS26+AT26+AU26+AV26+AW26+AX26+AY26)/11)+((AA26/Z26)/11)," ")</f>
        <v xml:space="preserve"> </v>
      </c>
    </row>
    <row r="27" spans="2:29">
      <c r="B27" s="241">
        <v>23</v>
      </c>
      <c r="C27" s="272" t="s">
        <v>168</v>
      </c>
      <c r="D27" s="67" t="s">
        <v>92</v>
      </c>
      <c r="E27" s="67" t="s">
        <v>169</v>
      </c>
      <c r="F27" s="67"/>
      <c r="G27" s="82"/>
      <c r="H27" s="144"/>
      <c r="I27" s="72"/>
      <c r="J27" s="72"/>
      <c r="K27" s="72"/>
      <c r="L27" s="72"/>
      <c r="M27" s="72"/>
      <c r="N27" s="72"/>
      <c r="O27" s="70"/>
      <c r="P27" s="215" t="s">
        <v>51</v>
      </c>
      <c r="Q27" s="204"/>
      <c r="R27" s="204"/>
      <c r="S27" s="204"/>
      <c r="T27" s="204"/>
      <c r="U27" s="204"/>
      <c r="V27" s="204"/>
      <c r="W27" s="204"/>
      <c r="X27" s="37"/>
      <c r="Y27" s="76"/>
      <c r="Z27" s="29">
        <v>37</v>
      </c>
      <c r="AA27" s="38">
        <v>0</v>
      </c>
      <c r="AB27" s="199"/>
      <c r="AC27" s="191">
        <f t="shared" si="3"/>
        <v>0</v>
      </c>
    </row>
    <row r="28" spans="2:29">
      <c r="B28" s="241">
        <v>24</v>
      </c>
      <c r="C28" s="268" t="s">
        <v>170</v>
      </c>
      <c r="D28" s="192"/>
      <c r="E28" s="192"/>
      <c r="F28" s="192"/>
      <c r="G28" s="193"/>
      <c r="H28" s="200"/>
      <c r="I28" s="184" t="s">
        <v>1</v>
      </c>
      <c r="J28" s="72" t="s">
        <v>1</v>
      </c>
      <c r="K28" s="72" t="s">
        <v>1</v>
      </c>
      <c r="L28" s="72" t="s">
        <v>1</v>
      </c>
      <c r="M28" s="72" t="s">
        <v>1</v>
      </c>
      <c r="N28" s="72" t="s">
        <v>1</v>
      </c>
      <c r="O28" s="70"/>
      <c r="P28" s="196" t="s">
        <v>51</v>
      </c>
      <c r="Q28" s="197" t="s">
        <v>51</v>
      </c>
      <c r="R28" s="197" t="s">
        <v>51</v>
      </c>
      <c r="S28" s="197" t="s">
        <v>51</v>
      </c>
      <c r="T28" s="197" t="s">
        <v>51</v>
      </c>
      <c r="U28" s="197" t="s">
        <v>51</v>
      </c>
      <c r="V28" s="197" t="s">
        <v>51</v>
      </c>
      <c r="W28" s="203" t="s">
        <v>44</v>
      </c>
      <c r="X28" s="37"/>
      <c r="Y28" s="76"/>
      <c r="Z28" s="264">
        <v>27</v>
      </c>
      <c r="AA28" s="200">
        <v>27</v>
      </c>
      <c r="AB28" s="216"/>
      <c r="AC28" s="191">
        <f t="shared" si="3"/>
        <v>9.0909090909090912E-2</v>
      </c>
    </row>
    <row r="29" spans="2:29">
      <c r="B29" s="241">
        <v>25</v>
      </c>
      <c r="C29" s="273" t="s">
        <v>378</v>
      </c>
      <c r="D29" s="218" t="s">
        <v>421</v>
      </c>
      <c r="E29" s="218"/>
      <c r="F29" s="218"/>
      <c r="G29" s="254"/>
      <c r="H29" s="220"/>
      <c r="I29" s="255"/>
      <c r="J29" s="256"/>
      <c r="K29" s="256"/>
      <c r="L29" s="256"/>
      <c r="M29" s="256"/>
      <c r="N29" s="256"/>
      <c r="O29" s="257"/>
      <c r="P29" s="196" t="s">
        <v>51</v>
      </c>
      <c r="Q29" s="197" t="s">
        <v>51</v>
      </c>
      <c r="R29" s="197" t="s">
        <v>44</v>
      </c>
      <c r="S29" s="197" t="s">
        <v>44</v>
      </c>
      <c r="T29" s="197" t="s">
        <v>44</v>
      </c>
      <c r="U29" s="197" t="s">
        <v>44</v>
      </c>
      <c r="V29" s="197" t="s">
        <v>51</v>
      </c>
      <c r="W29" s="203" t="s">
        <v>51</v>
      </c>
      <c r="X29" s="37" t="s">
        <v>51</v>
      </c>
      <c r="Y29" s="76" t="s">
        <v>51</v>
      </c>
      <c r="Z29" s="258">
        <v>47</v>
      </c>
      <c r="AA29" s="220">
        <v>47</v>
      </c>
      <c r="AB29" s="259"/>
      <c r="AC29" s="191">
        <f t="shared" si="3"/>
        <v>9.0909090909090912E-2</v>
      </c>
    </row>
    <row r="30" spans="2:29" ht="15.75">
      <c r="B30" s="241">
        <v>26</v>
      </c>
      <c r="C30" s="274" t="s">
        <v>171</v>
      </c>
      <c r="D30" s="217"/>
      <c r="E30" s="218"/>
      <c r="F30" s="218" t="s">
        <v>172</v>
      </c>
      <c r="G30" s="219"/>
      <c r="H30" s="220"/>
      <c r="I30" s="221" t="s">
        <v>1</v>
      </c>
      <c r="J30" s="222" t="s">
        <v>1</v>
      </c>
      <c r="K30" s="222" t="s">
        <v>1</v>
      </c>
      <c r="L30" s="222" t="s">
        <v>1</v>
      </c>
      <c r="M30" s="222" t="s">
        <v>1</v>
      </c>
      <c r="N30" s="222" t="s">
        <v>1</v>
      </c>
      <c r="O30" s="223"/>
      <c r="P30" s="260" t="s">
        <v>51</v>
      </c>
      <c r="Q30" s="261" t="s">
        <v>51</v>
      </c>
      <c r="R30" s="261" t="s">
        <v>51</v>
      </c>
      <c r="S30" s="262" t="s">
        <v>44</v>
      </c>
      <c r="T30" s="262" t="s">
        <v>44</v>
      </c>
      <c r="U30" s="262" t="s">
        <v>44</v>
      </c>
      <c r="V30" s="262" t="s">
        <v>44</v>
      </c>
      <c r="W30" s="262" t="s">
        <v>44</v>
      </c>
      <c r="X30" s="37"/>
      <c r="Y30" s="76"/>
      <c r="Z30" s="224">
        <v>46</v>
      </c>
      <c r="AA30" s="225"/>
      <c r="AB30" s="104"/>
      <c r="AC30" s="191">
        <f t="shared" si="3"/>
        <v>0</v>
      </c>
    </row>
    <row r="31" spans="2:29" ht="18.75" thickBot="1">
      <c r="B31" s="242">
        <v>27</v>
      </c>
      <c r="C31" s="275" t="s">
        <v>173</v>
      </c>
      <c r="D31" s="230"/>
      <c r="E31" s="231"/>
      <c r="F31" s="231"/>
      <c r="G31" s="232"/>
      <c r="H31" s="233"/>
      <c r="I31" s="163"/>
      <c r="J31" s="163"/>
      <c r="K31" s="163"/>
      <c r="L31" s="163"/>
      <c r="M31" s="163"/>
      <c r="N31" s="163"/>
      <c r="O31" s="234"/>
      <c r="P31" s="235" t="s">
        <v>44</v>
      </c>
      <c r="Q31" s="236"/>
      <c r="R31" s="236"/>
      <c r="S31" s="236"/>
      <c r="T31" s="236"/>
      <c r="U31" s="236"/>
      <c r="V31" s="236"/>
      <c r="W31" s="236"/>
      <c r="X31" s="167"/>
      <c r="Y31" s="168"/>
      <c r="Z31" s="265"/>
      <c r="AA31" s="237"/>
      <c r="AB31" s="238"/>
      <c r="AC31" s="239" t="str">
        <f t="shared" si="3"/>
        <v xml:space="preserve"> </v>
      </c>
    </row>
    <row r="32" spans="2:29" ht="15.75" thickBot="1"/>
    <row r="33" spans="2:29">
      <c r="B33" s="361" t="s">
        <v>174</v>
      </c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2"/>
      <c r="P33" s="362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C33" s="363"/>
    </row>
    <row r="34" spans="2:29">
      <c r="B34" s="364" t="s">
        <v>175</v>
      </c>
      <c r="C34" s="365"/>
      <c r="D34" s="365"/>
      <c r="E34" s="365"/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6"/>
    </row>
    <row r="35" spans="2:29">
      <c r="B35" s="364" t="s">
        <v>176</v>
      </c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6"/>
    </row>
    <row r="36" spans="2:29" ht="15.75" thickBot="1">
      <c r="B36" s="367" t="s">
        <v>177</v>
      </c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9"/>
    </row>
  </sheetData>
  <mergeCells count="5">
    <mergeCell ref="B2:AC3"/>
    <mergeCell ref="B33:AC33"/>
    <mergeCell ref="B34:AC34"/>
    <mergeCell ref="B35:AC35"/>
    <mergeCell ref="B36:AC36"/>
  </mergeCells>
  <conditionalFormatting sqref="I30:O31">
    <cfRule type="cellIs" dxfId="31" priority="27" stopIfTrue="1" operator="equal">
      <formula>"Y"</formula>
    </cfRule>
    <cfRule type="cellIs" dxfId="30" priority="28" stopIfTrue="1" operator="equal">
      <formula>"N"</formula>
    </cfRule>
  </conditionalFormatting>
  <conditionalFormatting sqref="P2:Y4 N2:O29">
    <cfRule type="cellIs" dxfId="29" priority="24" stopIfTrue="1" operator="equal">
      <formula>"S"</formula>
    </cfRule>
    <cfRule type="cellIs" dxfId="28" priority="25" stopIfTrue="1" operator="equal">
      <formula>"I"</formula>
    </cfRule>
    <cfRule type="cellIs" dxfId="27" priority="26" stopIfTrue="1" operator="equal">
      <formula>"C"</formula>
    </cfRule>
  </conditionalFormatting>
  <conditionalFormatting sqref="I5:O19 O21:O29 I20:N29">
    <cfRule type="cellIs" dxfId="26" priority="22" stopIfTrue="1" operator="equal">
      <formula>"Y"</formula>
    </cfRule>
    <cfRule type="cellIs" dxfId="25" priority="23" stopIfTrue="1" operator="equal">
      <formula>"N"</formula>
    </cfRule>
  </conditionalFormatting>
  <conditionalFormatting sqref="I5:O19 O21:O29 I20:N29">
    <cfRule type="cellIs" dxfId="24" priority="20" stopIfTrue="1" operator="equal">
      <formula>"Y"</formula>
    </cfRule>
    <cfRule type="cellIs" dxfId="23" priority="21" stopIfTrue="1" operator="equal">
      <formula>"N"</formula>
    </cfRule>
  </conditionalFormatting>
  <conditionalFormatting sqref="Z5:AB29">
    <cfRule type="cellIs" dxfId="22" priority="19" operator="lessThan">
      <formula>1</formula>
    </cfRule>
  </conditionalFormatting>
  <conditionalFormatting sqref="I27:O27">
    <cfRule type="cellIs" dxfId="21" priority="14" stopIfTrue="1" operator="equal">
      <formula>"Y"</formula>
    </cfRule>
    <cfRule type="cellIs" dxfId="20" priority="15" stopIfTrue="1" operator="equal">
      <formula>"N"</formula>
    </cfRule>
  </conditionalFormatting>
  <conditionalFormatting sqref="Z27:AB27">
    <cfRule type="cellIs" dxfId="19" priority="11" stopIfTrue="1" operator="lessThan">
      <formula>1</formula>
    </cfRule>
    <cfRule type="cellIs" priority="12" stopIfTrue="1" operator="equal">
      <formula>"I"</formula>
    </cfRule>
    <cfRule type="cellIs" priority="13" stopIfTrue="1" operator="equal">
      <formula>"C"</formula>
    </cfRule>
  </conditionalFormatting>
  <conditionalFormatting sqref="Z5:AB27">
    <cfRule type="cellIs" dxfId="18" priority="8" stopIfTrue="1" operator="lessThan">
      <formula>1</formula>
    </cfRule>
    <cfRule type="cellIs" priority="9" stopIfTrue="1" operator="equal">
      <formula>"I"</formula>
    </cfRule>
    <cfRule type="cellIs" priority="10" stopIfTrue="1" operator="equal">
      <formula>"C"</formula>
    </cfRule>
  </conditionalFormatting>
  <conditionalFormatting sqref="AC5:AC31">
    <cfRule type="colorScale" priority="4">
      <colorScale>
        <cfvo type="percent" val="100"/>
        <cfvo type="percent" val="100"/>
        <color rgb="FF00CC00"/>
        <color rgb="FF00CC00"/>
      </colorScale>
    </cfRule>
    <cfRule type="colorScale" priority="5">
      <colorScale>
        <cfvo type="percent" val="80"/>
        <cfvo type="percent" val="99.999989999999997"/>
        <color rgb="FFFFFF00"/>
        <color rgb="FFFFFF00"/>
      </colorScale>
    </cfRule>
    <cfRule type="colorScale" priority="6">
      <colorScale>
        <cfvo type="percent" val="50"/>
        <cfvo type="percent" val="79.999989999999997"/>
        <color rgb="FFFFC000"/>
        <color rgb="FFFFC000"/>
      </colorScale>
    </cfRule>
    <cfRule type="colorScale" priority="7">
      <colorScale>
        <cfvo type="percent" val="0"/>
        <cfvo type="percent" val="49.999999000000003"/>
        <color theme="0"/>
        <color theme="0"/>
      </colorScale>
    </cfRule>
  </conditionalFormatting>
  <conditionalFormatting sqref="P5:Y31">
    <cfRule type="containsText" dxfId="17" priority="3" operator="containsText" text="S">
      <formula>NOT(ISERROR(SEARCH("S",P5)))</formula>
    </cfRule>
    <cfRule type="containsText" dxfId="16" priority="2" operator="containsText" text="I">
      <formula>NOT(ISERROR(SEARCH("I",P5)))</formula>
    </cfRule>
    <cfRule type="containsText" dxfId="15" priority="1" operator="containsText" text="C">
      <formula>NOT(ISERROR(SEARCH("C",P5)))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DE101"/>
  <sheetViews>
    <sheetView tabSelected="1" zoomScale="40" zoomScaleNormal="40" workbookViewId="0">
      <selection activeCell="DE27" sqref="DE27"/>
    </sheetView>
  </sheetViews>
  <sheetFormatPr defaultRowHeight="15"/>
  <cols>
    <col min="1" max="1" width="3.7109375" customWidth="1"/>
    <col min="2" max="3" width="3.42578125" style="4" customWidth="1"/>
    <col min="4" max="4" width="5.7109375" style="5" customWidth="1"/>
    <col min="5" max="5" width="30.140625" style="6" customWidth="1"/>
    <col min="6" max="6" width="24" customWidth="1"/>
    <col min="7" max="7" width="24.7109375" hidden="1" customWidth="1"/>
    <col min="8" max="8" width="27.28515625" hidden="1" customWidth="1"/>
    <col min="9" max="9" width="38.7109375" style="7" hidden="1" customWidth="1"/>
    <col min="10" max="10" width="28.140625" style="5" hidden="1" customWidth="1"/>
    <col min="11" max="17" width="8.140625" hidden="1" customWidth="1"/>
    <col min="18" max="18" width="8.28515625" customWidth="1"/>
    <col min="19" max="27" width="8.42578125" customWidth="1"/>
    <col min="28" max="28" width="13.5703125" bestFit="1" customWidth="1"/>
    <col min="29" max="29" width="9.140625" customWidth="1"/>
    <col min="30" max="30" width="9" style="6" customWidth="1"/>
    <col min="31" max="31" width="8.7109375" hidden="1" customWidth="1"/>
    <col min="32" max="40" width="4.85546875" hidden="1" customWidth="1"/>
    <col min="41" max="41" width="1" hidden="1" customWidth="1"/>
    <col min="42" max="51" width="4.85546875" hidden="1" customWidth="1"/>
    <col min="52" max="52" width="1.28515625" hidden="1" customWidth="1"/>
    <col min="53" max="62" width="4.85546875" hidden="1" customWidth="1"/>
    <col min="63" max="73" width="9.140625" hidden="1" customWidth="1"/>
    <col min="74" max="83" width="9.140625" style="5" hidden="1" customWidth="1"/>
    <col min="84" max="85" width="9.140625" style="8" hidden="1" customWidth="1"/>
    <col min="86" max="96" width="9.140625" hidden="1" customWidth="1"/>
    <col min="97" max="103" width="9.140625" customWidth="1"/>
    <col min="106" max="107" width="9.140625" customWidth="1"/>
  </cols>
  <sheetData>
    <row r="1" spans="2:109" ht="7.5" customHeight="1" thickBot="1">
      <c r="D1" s="5">
        <v>0</v>
      </c>
    </row>
    <row r="2" spans="2:109" ht="73.5" customHeight="1">
      <c r="B2" s="9"/>
      <c r="C2" s="9"/>
      <c r="D2" s="347" t="s">
        <v>71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8"/>
    </row>
    <row r="3" spans="2:109" ht="15" customHeight="1" thickBot="1">
      <c r="B3" s="10"/>
      <c r="C3" s="10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50"/>
    </row>
    <row r="4" spans="2:109" ht="15.75" thickBot="1">
      <c r="B4" s="11"/>
      <c r="C4" s="11"/>
      <c r="D4" s="351"/>
      <c r="E4" s="351"/>
      <c r="F4" s="351"/>
      <c r="G4" s="352"/>
      <c r="H4" s="12"/>
      <c r="I4" s="13"/>
      <c r="J4" s="12"/>
      <c r="K4" s="353" t="s">
        <v>8</v>
      </c>
      <c r="L4" s="351"/>
      <c r="M4" s="351"/>
      <c r="N4" s="351"/>
      <c r="O4" s="351"/>
      <c r="P4" s="351"/>
      <c r="Q4" s="351"/>
      <c r="R4" s="354" t="s">
        <v>9</v>
      </c>
      <c r="S4" s="355"/>
      <c r="T4" s="356"/>
      <c r="U4" s="356"/>
      <c r="V4" s="356"/>
      <c r="W4" s="356"/>
      <c r="X4" s="356"/>
      <c r="Y4" s="356"/>
      <c r="Z4" s="356"/>
      <c r="AA4" s="356"/>
      <c r="AB4" s="356"/>
      <c r="AC4" s="357"/>
      <c r="AD4" s="14"/>
      <c r="AE4" s="358" t="s">
        <v>9</v>
      </c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</row>
    <row r="5" spans="2:109" s="27" customFormat="1" ht="135.75" customHeight="1" thickBot="1">
      <c r="B5" s="15" t="s">
        <v>10</v>
      </c>
      <c r="C5" s="15" t="s">
        <v>11</v>
      </c>
      <c r="D5" s="16" t="s">
        <v>12</v>
      </c>
      <c r="E5" s="17" t="s">
        <v>13</v>
      </c>
      <c r="F5" s="18" t="s">
        <v>0</v>
      </c>
      <c r="G5" s="18" t="s">
        <v>14</v>
      </c>
      <c r="H5" s="18" t="s">
        <v>15</v>
      </c>
      <c r="I5" s="19" t="s">
        <v>16</v>
      </c>
      <c r="J5" s="20" t="s">
        <v>17</v>
      </c>
      <c r="K5" s="21" t="s">
        <v>18</v>
      </c>
      <c r="L5" s="22" t="s">
        <v>19</v>
      </c>
      <c r="M5" s="22" t="s">
        <v>20</v>
      </c>
      <c r="N5" s="22" t="s">
        <v>21</v>
      </c>
      <c r="O5" s="22" t="s">
        <v>22</v>
      </c>
      <c r="P5" s="22" t="s">
        <v>23</v>
      </c>
      <c r="Q5" s="23" t="s">
        <v>24</v>
      </c>
      <c r="R5" s="21" t="s">
        <v>25</v>
      </c>
      <c r="S5" s="21" t="s">
        <v>26</v>
      </c>
      <c r="T5" s="22" t="s">
        <v>27</v>
      </c>
      <c r="U5" s="22" t="s">
        <v>28</v>
      </c>
      <c r="V5" s="22" t="s">
        <v>29</v>
      </c>
      <c r="W5" s="22" t="s">
        <v>30</v>
      </c>
      <c r="X5" s="22" t="s">
        <v>31</v>
      </c>
      <c r="Y5" s="22" t="s">
        <v>32</v>
      </c>
      <c r="Z5" s="22" t="s">
        <v>33</v>
      </c>
      <c r="AA5" s="23" t="s">
        <v>34</v>
      </c>
      <c r="AB5" s="24" t="s">
        <v>35</v>
      </c>
      <c r="AC5" s="25" t="s">
        <v>36</v>
      </c>
      <c r="AD5" s="25" t="s">
        <v>37</v>
      </c>
      <c r="AE5" s="343" t="s">
        <v>38</v>
      </c>
      <c r="AF5" s="343"/>
      <c r="AG5" s="344"/>
      <c r="AH5" s="344"/>
      <c r="AI5" s="344"/>
      <c r="AJ5" s="344"/>
      <c r="AK5" s="344"/>
      <c r="AL5" s="344"/>
      <c r="AM5" s="344"/>
      <c r="AN5" s="345"/>
      <c r="AO5" s="26"/>
      <c r="AP5" s="346" t="s">
        <v>39</v>
      </c>
      <c r="AQ5" s="343"/>
      <c r="AR5" s="344"/>
      <c r="AS5" s="344"/>
      <c r="AT5" s="344"/>
      <c r="AU5" s="344"/>
      <c r="AV5" s="344"/>
      <c r="AW5" s="344"/>
      <c r="AX5" s="344"/>
      <c r="AY5" s="345"/>
      <c r="AZ5" s="26"/>
      <c r="BA5" s="346" t="s">
        <v>40</v>
      </c>
      <c r="BB5" s="343"/>
      <c r="BC5" s="344"/>
      <c r="BD5" s="344"/>
      <c r="BE5" s="344"/>
      <c r="BF5" s="344"/>
      <c r="BG5" s="344"/>
      <c r="BH5" s="344"/>
      <c r="BI5" s="344"/>
      <c r="BJ5" s="345"/>
      <c r="BV5" s="330" t="s">
        <v>41</v>
      </c>
      <c r="BW5" s="331"/>
      <c r="BX5" s="331"/>
      <c r="BY5" s="331"/>
      <c r="BZ5" s="331"/>
      <c r="CA5" s="331"/>
      <c r="CB5" s="331"/>
      <c r="CC5" s="331"/>
      <c r="CD5" s="331"/>
      <c r="CE5" s="331"/>
      <c r="CF5" s="331"/>
      <c r="CG5" s="332"/>
    </row>
    <row r="6" spans="2:109" s="6" customFormat="1">
      <c r="B6" s="28"/>
      <c r="C6" s="28"/>
      <c r="D6" s="33">
        <v>1</v>
      </c>
      <c r="E6" s="139" t="s">
        <v>42</v>
      </c>
      <c r="F6" s="139" t="s">
        <v>2</v>
      </c>
      <c r="G6" s="139" t="s">
        <v>43</v>
      </c>
      <c r="H6" s="139"/>
      <c r="I6" s="31"/>
      <c r="J6" s="140"/>
      <c r="K6" s="33" t="s">
        <v>1</v>
      </c>
      <c r="L6" s="34" t="s">
        <v>1</v>
      </c>
      <c r="M6" s="34" t="s">
        <v>1</v>
      </c>
      <c r="N6" s="34" t="s">
        <v>1</v>
      </c>
      <c r="O6" s="34" t="s">
        <v>1</v>
      </c>
      <c r="P6" s="34" t="s">
        <v>1</v>
      </c>
      <c r="Q6" s="35"/>
      <c r="R6" s="141" t="s">
        <v>44</v>
      </c>
      <c r="S6" s="36"/>
      <c r="T6" s="36"/>
      <c r="U6" s="36"/>
      <c r="V6" s="36"/>
      <c r="W6" s="36"/>
      <c r="X6" s="36"/>
      <c r="Y6" s="36"/>
      <c r="Z6" s="36"/>
      <c r="AA6" s="142"/>
      <c r="AB6" s="33"/>
      <c r="AC6" s="143"/>
      <c r="AD6" s="53" t="e">
        <f t="shared" ref="AD6:AD69" si="0">+CF6+CG6</f>
        <v>#DIV/0!</v>
      </c>
      <c r="AE6" s="39">
        <f t="shared" ref="AE6:AN21" si="1">IF(R6="S",1,0)</f>
        <v>0</v>
      </c>
      <c r="AF6" s="40">
        <f t="shared" si="1"/>
        <v>0</v>
      </c>
      <c r="AG6" s="41">
        <f t="shared" si="1"/>
        <v>0</v>
      </c>
      <c r="AH6" s="41">
        <f t="shared" si="1"/>
        <v>0</v>
      </c>
      <c r="AI6" s="41">
        <f t="shared" si="1"/>
        <v>0</v>
      </c>
      <c r="AJ6" s="41">
        <f t="shared" si="1"/>
        <v>0</v>
      </c>
      <c r="AK6" s="41">
        <f t="shared" si="1"/>
        <v>0</v>
      </c>
      <c r="AL6" s="41">
        <f t="shared" si="1"/>
        <v>0</v>
      </c>
      <c r="AM6" s="41">
        <f t="shared" si="1"/>
        <v>0</v>
      </c>
      <c r="AN6" s="42">
        <f t="shared" si="1"/>
        <v>0</v>
      </c>
      <c r="AP6" s="40">
        <f>IF(R6="C",1,0)</f>
        <v>0</v>
      </c>
      <c r="AQ6" s="40">
        <f>IF(S6="C",1,0)</f>
        <v>0</v>
      </c>
      <c r="AR6" s="41">
        <f>IF(T6="C",1,0)</f>
        <v>0</v>
      </c>
      <c r="AS6" s="41">
        <f t="shared" ref="AS6:AY33" si="2">IF(U6="C",1,0)</f>
        <v>0</v>
      </c>
      <c r="AT6" s="41">
        <f t="shared" si="2"/>
        <v>0</v>
      </c>
      <c r="AU6" s="41">
        <f t="shared" si="2"/>
        <v>0</v>
      </c>
      <c r="AV6" s="41">
        <f t="shared" si="2"/>
        <v>0</v>
      </c>
      <c r="AW6" s="41">
        <f t="shared" si="2"/>
        <v>0</v>
      </c>
      <c r="AX6" s="41">
        <f t="shared" si="2"/>
        <v>0</v>
      </c>
      <c r="AY6" s="42">
        <f t="shared" si="2"/>
        <v>0</v>
      </c>
      <c r="BA6" s="40">
        <f t="shared" ref="BA6:BJ31" si="3">IF(R6="I",1,0)</f>
        <v>1</v>
      </c>
      <c r="BB6" s="40">
        <f t="shared" si="3"/>
        <v>0</v>
      </c>
      <c r="BC6" s="41">
        <f t="shared" si="3"/>
        <v>0</v>
      </c>
      <c r="BD6" s="41">
        <f t="shared" si="3"/>
        <v>0</v>
      </c>
      <c r="BE6" s="41">
        <f t="shared" si="3"/>
        <v>0</v>
      </c>
      <c r="BF6" s="41">
        <f t="shared" si="3"/>
        <v>0</v>
      </c>
      <c r="BG6" s="41">
        <f t="shared" si="3"/>
        <v>0</v>
      </c>
      <c r="BH6" s="41">
        <f t="shared" si="3"/>
        <v>0</v>
      </c>
      <c r="BI6" s="41">
        <f t="shared" si="3"/>
        <v>0</v>
      </c>
      <c r="BJ6" s="42">
        <f t="shared" si="3"/>
        <v>0</v>
      </c>
      <c r="BV6" s="43" t="str">
        <f t="shared" ref="BV6:CD33" si="4">IF(R6="S",1," ")</f>
        <v xml:space="preserve"> </v>
      </c>
      <c r="BW6" s="43" t="str">
        <f t="shared" si="4"/>
        <v xml:space="preserve"> </v>
      </c>
      <c r="BX6" s="43" t="str">
        <f t="shared" si="4"/>
        <v xml:space="preserve"> </v>
      </c>
      <c r="BY6" s="43" t="str">
        <f t="shared" si="4"/>
        <v xml:space="preserve"> </v>
      </c>
      <c r="BZ6" s="43" t="str">
        <f t="shared" si="4"/>
        <v xml:space="preserve"> </v>
      </c>
      <c r="CA6" s="43" t="str">
        <f t="shared" si="4"/>
        <v xml:space="preserve"> </v>
      </c>
      <c r="CB6" s="43" t="str">
        <f t="shared" si="4"/>
        <v xml:space="preserve"> </v>
      </c>
      <c r="CC6" s="43" t="str">
        <f t="shared" si="4"/>
        <v xml:space="preserve"> </v>
      </c>
      <c r="CD6" s="43" t="str">
        <f t="shared" si="4"/>
        <v xml:space="preserve"> </v>
      </c>
      <c r="CE6" s="44" t="e">
        <f t="shared" ref="CE6:CE68" si="5">AC6/AB6</f>
        <v>#DIV/0!</v>
      </c>
      <c r="CF6" s="45">
        <f t="shared" ref="CF6:CF68" si="6">(SUM(BV6:CD6))/10</f>
        <v>0</v>
      </c>
      <c r="CG6" s="45" t="e">
        <f t="shared" ref="CG6:CG68" si="7">(IF((AC6/AB6)&lt;1.00001,(AC6/AB6)," "))/10</f>
        <v>#DIV/0!</v>
      </c>
    </row>
    <row r="7" spans="2:109" s="6" customFormat="1">
      <c r="B7" s="28"/>
      <c r="C7" s="28"/>
      <c r="D7" s="52">
        <f t="shared" ref="D7:D69" si="8">IF(E7&gt;0,(+D6+1)," ")</f>
        <v>2</v>
      </c>
      <c r="E7" s="46" t="s">
        <v>45</v>
      </c>
      <c r="F7" s="46" t="s">
        <v>2</v>
      </c>
      <c r="G7" s="46" t="s">
        <v>72</v>
      </c>
      <c r="H7" s="47" t="s">
        <v>73</v>
      </c>
      <c r="I7" s="1" t="s">
        <v>3</v>
      </c>
      <c r="J7" s="2" t="s">
        <v>4</v>
      </c>
      <c r="K7" s="52" t="s">
        <v>1</v>
      </c>
      <c r="L7" s="144" t="s">
        <v>1</v>
      </c>
      <c r="M7" s="144" t="s">
        <v>1</v>
      </c>
      <c r="N7" s="144" t="s">
        <v>1</v>
      </c>
      <c r="O7" s="144" t="s">
        <v>1</v>
      </c>
      <c r="P7" s="144" t="s">
        <v>1</v>
      </c>
      <c r="Q7" s="51"/>
      <c r="R7" s="145" t="s">
        <v>44</v>
      </c>
      <c r="S7" s="37" t="s">
        <v>44</v>
      </c>
      <c r="T7" s="37" t="s">
        <v>44</v>
      </c>
      <c r="U7" s="37" t="s">
        <v>44</v>
      </c>
      <c r="V7" s="37" t="s">
        <v>44</v>
      </c>
      <c r="W7" s="37" t="s">
        <v>44</v>
      </c>
      <c r="X7" s="37"/>
      <c r="Y7" s="37"/>
      <c r="Z7" s="37"/>
      <c r="AA7" s="146"/>
      <c r="AB7" s="52"/>
      <c r="AC7" s="38"/>
      <c r="AD7" s="53" t="e">
        <f t="shared" si="0"/>
        <v>#DIV/0!</v>
      </c>
      <c r="AE7" s="39">
        <f t="shared" si="1"/>
        <v>0</v>
      </c>
      <c r="AF7" s="40">
        <f t="shared" si="1"/>
        <v>0</v>
      </c>
      <c r="AG7" s="41">
        <f t="shared" si="1"/>
        <v>0</v>
      </c>
      <c r="AH7" s="41">
        <f t="shared" si="1"/>
        <v>0</v>
      </c>
      <c r="AI7" s="41">
        <f t="shared" si="1"/>
        <v>0</v>
      </c>
      <c r="AJ7" s="41">
        <f t="shared" si="1"/>
        <v>0</v>
      </c>
      <c r="AK7" s="41">
        <f t="shared" si="1"/>
        <v>0</v>
      </c>
      <c r="AL7" s="41">
        <f t="shared" si="1"/>
        <v>0</v>
      </c>
      <c r="AM7" s="41">
        <f t="shared" si="1"/>
        <v>0</v>
      </c>
      <c r="AN7" s="42">
        <f t="shared" si="1"/>
        <v>0</v>
      </c>
      <c r="AP7" s="40">
        <f t="shared" ref="AP7:AR22" si="9">IF(R7="C",1,0)</f>
        <v>0</v>
      </c>
      <c r="AQ7" s="40">
        <f t="shared" si="9"/>
        <v>0</v>
      </c>
      <c r="AR7" s="41">
        <f t="shared" si="9"/>
        <v>0</v>
      </c>
      <c r="AS7" s="41">
        <f t="shared" si="2"/>
        <v>0</v>
      </c>
      <c r="AT7" s="41">
        <f t="shared" si="2"/>
        <v>0</v>
      </c>
      <c r="AU7" s="41">
        <f t="shared" si="2"/>
        <v>0</v>
      </c>
      <c r="AV7" s="41">
        <f t="shared" si="2"/>
        <v>0</v>
      </c>
      <c r="AW7" s="41">
        <f t="shared" si="2"/>
        <v>0</v>
      </c>
      <c r="AX7" s="41">
        <f t="shared" si="2"/>
        <v>0</v>
      </c>
      <c r="AY7" s="42">
        <f t="shared" si="2"/>
        <v>0</v>
      </c>
      <c r="BA7" s="40">
        <f t="shared" si="3"/>
        <v>1</v>
      </c>
      <c r="BB7" s="40">
        <f t="shared" si="3"/>
        <v>1</v>
      </c>
      <c r="BC7" s="41">
        <f t="shared" si="3"/>
        <v>1</v>
      </c>
      <c r="BD7" s="41">
        <f t="shared" si="3"/>
        <v>1</v>
      </c>
      <c r="BE7" s="41">
        <f t="shared" si="3"/>
        <v>1</v>
      </c>
      <c r="BF7" s="41">
        <f t="shared" si="3"/>
        <v>1</v>
      </c>
      <c r="BG7" s="41">
        <f t="shared" si="3"/>
        <v>0</v>
      </c>
      <c r="BH7" s="41">
        <f t="shared" si="3"/>
        <v>0</v>
      </c>
      <c r="BI7" s="41">
        <f t="shared" si="3"/>
        <v>0</v>
      </c>
      <c r="BJ7" s="42">
        <f t="shared" si="3"/>
        <v>0</v>
      </c>
      <c r="BV7" s="54" t="str">
        <f t="shared" si="4"/>
        <v xml:space="preserve"> </v>
      </c>
      <c r="BW7" s="54" t="str">
        <f t="shared" si="4"/>
        <v xml:space="preserve"> </v>
      </c>
      <c r="BX7" s="54" t="str">
        <f t="shared" si="4"/>
        <v xml:space="preserve"> </v>
      </c>
      <c r="BY7" s="54" t="str">
        <f t="shared" si="4"/>
        <v xml:space="preserve"> </v>
      </c>
      <c r="BZ7" s="54" t="str">
        <f t="shared" si="4"/>
        <v xml:space="preserve"> </v>
      </c>
      <c r="CA7" s="54" t="str">
        <f t="shared" si="4"/>
        <v xml:space="preserve"> </v>
      </c>
      <c r="CB7" s="54" t="str">
        <f t="shared" si="4"/>
        <v xml:space="preserve"> </v>
      </c>
      <c r="CC7" s="54" t="str">
        <f t="shared" si="4"/>
        <v xml:space="preserve"> </v>
      </c>
      <c r="CD7" s="54" t="str">
        <f t="shared" si="4"/>
        <v xml:space="preserve"> </v>
      </c>
      <c r="CE7" s="55" t="e">
        <f t="shared" si="5"/>
        <v>#DIV/0!</v>
      </c>
      <c r="CF7" s="56">
        <f t="shared" si="6"/>
        <v>0</v>
      </c>
      <c r="CG7" s="56" t="e">
        <f t="shared" si="7"/>
        <v>#DIV/0!</v>
      </c>
    </row>
    <row r="8" spans="2:109" s="6" customFormat="1">
      <c r="B8" s="28"/>
      <c r="C8" s="28"/>
      <c r="D8" s="52">
        <f t="shared" si="8"/>
        <v>3</v>
      </c>
      <c r="E8" s="57" t="s">
        <v>48</v>
      </c>
      <c r="F8" s="57" t="s">
        <v>2</v>
      </c>
      <c r="G8" s="57"/>
      <c r="H8" s="57"/>
      <c r="I8" s="69"/>
      <c r="J8" s="147"/>
      <c r="K8" s="52"/>
      <c r="L8" s="144"/>
      <c r="M8" s="144"/>
      <c r="N8" s="144"/>
      <c r="O8" s="144"/>
      <c r="P8" s="144"/>
      <c r="Q8" s="60"/>
      <c r="R8" s="148"/>
      <c r="S8" s="61"/>
      <c r="T8" s="61"/>
      <c r="U8" s="61"/>
      <c r="V8" s="37"/>
      <c r="W8" s="37"/>
      <c r="X8" s="37"/>
      <c r="Y8" s="37"/>
      <c r="Z8" s="37"/>
      <c r="AA8" s="146"/>
      <c r="AB8" s="52"/>
      <c r="AC8" s="38"/>
      <c r="AD8" s="53" t="e">
        <f t="shared" si="0"/>
        <v>#DIV/0!</v>
      </c>
      <c r="AE8" s="62">
        <f t="shared" si="1"/>
        <v>0</v>
      </c>
      <c r="AF8" s="63">
        <f t="shared" si="1"/>
        <v>0</v>
      </c>
      <c r="AG8" s="64">
        <f t="shared" si="1"/>
        <v>0</v>
      </c>
      <c r="AH8" s="64">
        <f t="shared" si="1"/>
        <v>0</v>
      </c>
      <c r="AI8" s="64">
        <f t="shared" si="1"/>
        <v>0</v>
      </c>
      <c r="AJ8" s="64">
        <f t="shared" si="1"/>
        <v>0</v>
      </c>
      <c r="AK8" s="64">
        <f t="shared" si="1"/>
        <v>0</v>
      </c>
      <c r="AL8" s="64">
        <f t="shared" si="1"/>
        <v>0</v>
      </c>
      <c r="AM8" s="64">
        <f t="shared" si="1"/>
        <v>0</v>
      </c>
      <c r="AN8" s="65">
        <f t="shared" si="1"/>
        <v>0</v>
      </c>
      <c r="AO8" s="66"/>
      <c r="AP8" s="63">
        <f t="shared" si="9"/>
        <v>0</v>
      </c>
      <c r="AQ8" s="63">
        <f t="shared" si="9"/>
        <v>0</v>
      </c>
      <c r="AR8" s="64">
        <f t="shared" si="9"/>
        <v>0</v>
      </c>
      <c r="AS8" s="41">
        <f t="shared" si="2"/>
        <v>0</v>
      </c>
      <c r="AT8" s="41">
        <f t="shared" si="2"/>
        <v>0</v>
      </c>
      <c r="AU8" s="41">
        <f t="shared" si="2"/>
        <v>0</v>
      </c>
      <c r="AV8" s="41">
        <f t="shared" si="2"/>
        <v>0</v>
      </c>
      <c r="AW8" s="41">
        <f t="shared" si="2"/>
        <v>0</v>
      </c>
      <c r="AX8" s="41">
        <f t="shared" si="2"/>
        <v>0</v>
      </c>
      <c r="AY8" s="42">
        <f t="shared" si="2"/>
        <v>0</v>
      </c>
      <c r="BA8" s="40">
        <f t="shared" si="3"/>
        <v>0</v>
      </c>
      <c r="BB8" s="40">
        <f t="shared" si="3"/>
        <v>0</v>
      </c>
      <c r="BC8" s="41">
        <f t="shared" si="3"/>
        <v>0</v>
      </c>
      <c r="BD8" s="41">
        <f t="shared" si="3"/>
        <v>0</v>
      </c>
      <c r="BE8" s="41">
        <f t="shared" si="3"/>
        <v>0</v>
      </c>
      <c r="BF8" s="41">
        <f t="shared" si="3"/>
        <v>0</v>
      </c>
      <c r="BG8" s="41">
        <f t="shared" si="3"/>
        <v>0</v>
      </c>
      <c r="BH8" s="41">
        <f t="shared" si="3"/>
        <v>0</v>
      </c>
      <c r="BI8" s="41">
        <f t="shared" si="3"/>
        <v>0</v>
      </c>
      <c r="BJ8" s="42">
        <f t="shared" si="3"/>
        <v>0</v>
      </c>
      <c r="BV8" s="54" t="str">
        <f t="shared" si="4"/>
        <v xml:space="preserve"> </v>
      </c>
      <c r="BW8" s="54" t="str">
        <f t="shared" si="4"/>
        <v xml:space="preserve"> </v>
      </c>
      <c r="BX8" s="54" t="str">
        <f t="shared" si="4"/>
        <v xml:space="preserve"> </v>
      </c>
      <c r="BY8" s="54" t="str">
        <f t="shared" si="4"/>
        <v xml:space="preserve"> </v>
      </c>
      <c r="BZ8" s="54" t="str">
        <f t="shared" si="4"/>
        <v xml:space="preserve"> </v>
      </c>
      <c r="CA8" s="54" t="str">
        <f t="shared" si="4"/>
        <v xml:space="preserve"> </v>
      </c>
      <c r="CB8" s="54" t="str">
        <f t="shared" si="4"/>
        <v xml:space="preserve"> </v>
      </c>
      <c r="CC8" s="54" t="str">
        <f t="shared" si="4"/>
        <v xml:space="preserve"> </v>
      </c>
      <c r="CD8" s="54" t="str">
        <f t="shared" si="4"/>
        <v xml:space="preserve"> </v>
      </c>
      <c r="CE8" s="55" t="e">
        <f t="shared" si="5"/>
        <v>#DIV/0!</v>
      </c>
      <c r="CF8" s="56">
        <f t="shared" si="6"/>
        <v>0</v>
      </c>
      <c r="CG8" s="56" t="e">
        <f t="shared" si="7"/>
        <v>#DIV/0!</v>
      </c>
    </row>
    <row r="9" spans="2:109" s="6" customFormat="1">
      <c r="B9" s="28"/>
      <c r="C9" s="28"/>
      <c r="D9" s="52">
        <f t="shared" si="8"/>
        <v>4</v>
      </c>
      <c r="E9" s="67" t="s">
        <v>52</v>
      </c>
      <c r="F9" s="67" t="s">
        <v>53</v>
      </c>
      <c r="G9" s="68"/>
      <c r="H9" s="67"/>
      <c r="I9" s="69"/>
      <c r="J9" s="73"/>
      <c r="K9" s="52" t="s">
        <v>1</v>
      </c>
      <c r="L9" s="144" t="s">
        <v>1</v>
      </c>
      <c r="M9" s="144" t="s">
        <v>1</v>
      </c>
      <c r="N9" s="144" t="s">
        <v>1</v>
      </c>
      <c r="O9" s="144" t="s">
        <v>1</v>
      </c>
      <c r="P9" s="144" t="s">
        <v>1</v>
      </c>
      <c r="Q9" s="73"/>
      <c r="R9" s="145" t="s">
        <v>44</v>
      </c>
      <c r="S9" s="37"/>
      <c r="T9" s="37"/>
      <c r="U9" s="37"/>
      <c r="V9" s="37"/>
      <c r="W9" s="37"/>
      <c r="X9" s="37"/>
      <c r="Y9" s="37"/>
      <c r="Z9" s="37"/>
      <c r="AA9" s="146"/>
      <c r="AB9" s="52"/>
      <c r="AC9" s="38"/>
      <c r="AD9" s="53" t="e">
        <f t="shared" si="0"/>
        <v>#DIV/0!</v>
      </c>
      <c r="AE9" s="39">
        <f>IF(S9="S",1,0)</f>
        <v>0</v>
      </c>
      <c r="AF9" s="40">
        <f t="shared" si="1"/>
        <v>0</v>
      </c>
      <c r="AG9" s="41">
        <f t="shared" si="1"/>
        <v>0</v>
      </c>
      <c r="AH9" s="41">
        <f t="shared" si="1"/>
        <v>0</v>
      </c>
      <c r="AI9" s="41">
        <f t="shared" si="1"/>
        <v>0</v>
      </c>
      <c r="AJ9" s="41">
        <f t="shared" si="1"/>
        <v>0</v>
      </c>
      <c r="AK9" s="41">
        <f t="shared" si="1"/>
        <v>0</v>
      </c>
      <c r="AL9" s="41">
        <f t="shared" si="1"/>
        <v>0</v>
      </c>
      <c r="AM9" s="41">
        <f t="shared" si="1"/>
        <v>0</v>
      </c>
      <c r="AN9" s="42">
        <f t="shared" si="1"/>
        <v>0</v>
      </c>
      <c r="AP9" s="40">
        <f>IF(S9="C",1,0)</f>
        <v>0</v>
      </c>
      <c r="AQ9" s="40">
        <f t="shared" si="9"/>
        <v>0</v>
      </c>
      <c r="AR9" s="41">
        <f t="shared" si="9"/>
        <v>0</v>
      </c>
      <c r="AS9" s="41">
        <f t="shared" si="2"/>
        <v>0</v>
      </c>
      <c r="AT9" s="41">
        <f t="shared" si="2"/>
        <v>0</v>
      </c>
      <c r="AU9" s="41">
        <f t="shared" si="2"/>
        <v>0</v>
      </c>
      <c r="AV9" s="41">
        <f t="shared" si="2"/>
        <v>0</v>
      </c>
      <c r="AW9" s="41">
        <f t="shared" si="2"/>
        <v>0</v>
      </c>
      <c r="AX9" s="41">
        <f t="shared" si="2"/>
        <v>0</v>
      </c>
      <c r="AY9" s="42">
        <f t="shared" si="2"/>
        <v>0</v>
      </c>
      <c r="BA9" s="40">
        <f t="shared" si="3"/>
        <v>1</v>
      </c>
      <c r="BB9" s="40">
        <f t="shared" si="3"/>
        <v>0</v>
      </c>
      <c r="BC9" s="41">
        <f t="shared" si="3"/>
        <v>0</v>
      </c>
      <c r="BD9" s="41">
        <f t="shared" si="3"/>
        <v>0</v>
      </c>
      <c r="BE9" s="41">
        <f t="shared" si="3"/>
        <v>0</v>
      </c>
      <c r="BF9" s="41">
        <f t="shared" si="3"/>
        <v>0</v>
      </c>
      <c r="BG9" s="41">
        <f t="shared" si="3"/>
        <v>0</v>
      </c>
      <c r="BH9" s="41">
        <f t="shared" si="3"/>
        <v>0</v>
      </c>
      <c r="BI9" s="41">
        <f t="shared" si="3"/>
        <v>0</v>
      </c>
      <c r="BJ9" s="42">
        <f t="shared" si="3"/>
        <v>0</v>
      </c>
      <c r="BV9" s="54" t="str">
        <f t="shared" si="4"/>
        <v xml:space="preserve"> </v>
      </c>
      <c r="BW9" s="54" t="str">
        <f t="shared" si="4"/>
        <v xml:space="preserve"> </v>
      </c>
      <c r="BX9" s="54" t="str">
        <f t="shared" si="4"/>
        <v xml:space="preserve"> </v>
      </c>
      <c r="BY9" s="54" t="str">
        <f t="shared" si="4"/>
        <v xml:space="preserve"> </v>
      </c>
      <c r="BZ9" s="54" t="str">
        <f t="shared" si="4"/>
        <v xml:space="preserve"> </v>
      </c>
      <c r="CA9" s="54" t="str">
        <f t="shared" si="4"/>
        <v xml:space="preserve"> </v>
      </c>
      <c r="CB9" s="54" t="str">
        <f t="shared" si="4"/>
        <v xml:space="preserve"> </v>
      </c>
      <c r="CC9" s="54" t="str">
        <f t="shared" si="4"/>
        <v xml:space="preserve"> </v>
      </c>
      <c r="CD9" s="54" t="str">
        <f t="shared" si="4"/>
        <v xml:space="preserve"> </v>
      </c>
      <c r="CE9" s="55" t="e">
        <f t="shared" si="5"/>
        <v>#DIV/0!</v>
      </c>
      <c r="CF9" s="56">
        <f t="shared" si="6"/>
        <v>0</v>
      </c>
      <c r="CG9" s="56" t="e">
        <f t="shared" si="7"/>
        <v>#DIV/0!</v>
      </c>
    </row>
    <row r="10" spans="2:109" s="6" customFormat="1">
      <c r="B10" s="28"/>
      <c r="C10" s="28"/>
      <c r="D10" s="52">
        <f t="shared" si="8"/>
        <v>5</v>
      </c>
      <c r="E10" s="67" t="s">
        <v>74</v>
      </c>
      <c r="F10" s="67" t="s">
        <v>2</v>
      </c>
      <c r="G10" s="46" t="s">
        <v>75</v>
      </c>
      <c r="H10" s="67" t="s">
        <v>76</v>
      </c>
      <c r="I10" s="1" t="s">
        <v>5</v>
      </c>
      <c r="J10" s="2" t="s">
        <v>6</v>
      </c>
      <c r="K10" s="52" t="s">
        <v>1</v>
      </c>
      <c r="L10" s="144" t="s">
        <v>1</v>
      </c>
      <c r="M10" s="144" t="s">
        <v>1</v>
      </c>
      <c r="N10" s="144" t="s">
        <v>1</v>
      </c>
      <c r="O10" s="144" t="s">
        <v>1</v>
      </c>
      <c r="P10" s="144" t="s">
        <v>1</v>
      </c>
      <c r="Q10" s="73"/>
      <c r="R10" s="145" t="s">
        <v>44</v>
      </c>
      <c r="S10" s="37" t="s">
        <v>44</v>
      </c>
      <c r="T10" s="37" t="s">
        <v>44</v>
      </c>
      <c r="U10" s="37" t="s">
        <v>44</v>
      </c>
      <c r="V10" s="37" t="s">
        <v>44</v>
      </c>
      <c r="W10" s="37" t="s">
        <v>44</v>
      </c>
      <c r="X10" s="37"/>
      <c r="Y10" s="37"/>
      <c r="Z10" s="37"/>
      <c r="AA10" s="146"/>
      <c r="AB10" s="52"/>
      <c r="AC10" s="38"/>
      <c r="AD10" s="53" t="e">
        <f t="shared" si="0"/>
        <v>#DIV/0!</v>
      </c>
      <c r="AE10" s="39">
        <f t="shared" ref="AE10:AN41" si="10">IF(R10="S",1,0)</f>
        <v>0</v>
      </c>
      <c r="AF10" s="40">
        <f t="shared" si="1"/>
        <v>0</v>
      </c>
      <c r="AG10" s="41">
        <f t="shared" si="1"/>
        <v>0</v>
      </c>
      <c r="AH10" s="41">
        <f t="shared" si="1"/>
        <v>0</v>
      </c>
      <c r="AI10" s="41">
        <f t="shared" si="1"/>
        <v>0</v>
      </c>
      <c r="AJ10" s="41">
        <f t="shared" si="1"/>
        <v>0</v>
      </c>
      <c r="AK10" s="41">
        <f t="shared" si="1"/>
        <v>0</v>
      </c>
      <c r="AL10" s="41">
        <f t="shared" si="1"/>
        <v>0</v>
      </c>
      <c r="AM10" s="41">
        <f t="shared" si="1"/>
        <v>0</v>
      </c>
      <c r="AN10" s="42">
        <f t="shared" si="1"/>
        <v>0</v>
      </c>
      <c r="AP10" s="40">
        <f t="shared" ref="AP10:AY41" si="11">IF(R10="C",1,0)</f>
        <v>0</v>
      </c>
      <c r="AQ10" s="40">
        <f t="shared" si="9"/>
        <v>0</v>
      </c>
      <c r="AR10" s="41">
        <f t="shared" si="9"/>
        <v>0</v>
      </c>
      <c r="AS10" s="41">
        <f t="shared" si="2"/>
        <v>0</v>
      </c>
      <c r="AT10" s="41">
        <f t="shared" si="2"/>
        <v>0</v>
      </c>
      <c r="AU10" s="41">
        <f t="shared" si="2"/>
        <v>0</v>
      </c>
      <c r="AV10" s="41">
        <f t="shared" si="2"/>
        <v>0</v>
      </c>
      <c r="AW10" s="41">
        <f t="shared" si="2"/>
        <v>0</v>
      </c>
      <c r="AX10" s="41">
        <f t="shared" si="2"/>
        <v>0</v>
      </c>
      <c r="AY10" s="42">
        <f t="shared" si="2"/>
        <v>0</v>
      </c>
      <c r="BA10" s="40">
        <f t="shared" si="3"/>
        <v>1</v>
      </c>
      <c r="BB10" s="40">
        <f t="shared" si="3"/>
        <v>1</v>
      </c>
      <c r="BC10" s="41">
        <f t="shared" si="3"/>
        <v>1</v>
      </c>
      <c r="BD10" s="41">
        <f t="shared" si="3"/>
        <v>1</v>
      </c>
      <c r="BE10" s="41">
        <f t="shared" si="3"/>
        <v>1</v>
      </c>
      <c r="BF10" s="41">
        <f t="shared" si="3"/>
        <v>1</v>
      </c>
      <c r="BG10" s="41">
        <f t="shared" si="3"/>
        <v>0</v>
      </c>
      <c r="BH10" s="41">
        <f t="shared" si="3"/>
        <v>0</v>
      </c>
      <c r="BI10" s="41">
        <f t="shared" si="3"/>
        <v>0</v>
      </c>
      <c r="BJ10" s="42">
        <f t="shared" si="3"/>
        <v>0</v>
      </c>
      <c r="BV10" s="54" t="str">
        <f t="shared" si="4"/>
        <v xml:space="preserve"> </v>
      </c>
      <c r="BW10" s="54" t="str">
        <f t="shared" si="4"/>
        <v xml:space="preserve"> </v>
      </c>
      <c r="BX10" s="54" t="str">
        <f t="shared" si="4"/>
        <v xml:space="preserve"> </v>
      </c>
      <c r="BY10" s="54" t="str">
        <f t="shared" si="4"/>
        <v xml:space="preserve"> </v>
      </c>
      <c r="BZ10" s="54" t="str">
        <f t="shared" si="4"/>
        <v xml:space="preserve"> </v>
      </c>
      <c r="CA10" s="54" t="str">
        <f t="shared" si="4"/>
        <v xml:space="preserve"> </v>
      </c>
      <c r="CB10" s="54" t="str">
        <f t="shared" si="4"/>
        <v xml:space="preserve"> </v>
      </c>
      <c r="CC10" s="54" t="str">
        <f t="shared" si="4"/>
        <v xml:space="preserve"> </v>
      </c>
      <c r="CD10" s="54" t="str">
        <f t="shared" si="4"/>
        <v xml:space="preserve"> </v>
      </c>
      <c r="CE10" s="55" t="e">
        <f t="shared" si="5"/>
        <v>#DIV/0!</v>
      </c>
      <c r="CF10" s="56">
        <f t="shared" si="6"/>
        <v>0</v>
      </c>
      <c r="CG10" s="56" t="e">
        <f t="shared" si="7"/>
        <v>#DIV/0!</v>
      </c>
    </row>
    <row r="11" spans="2:109" s="6" customFormat="1">
      <c r="B11" s="28"/>
      <c r="C11" s="28"/>
      <c r="D11" s="52">
        <f t="shared" si="8"/>
        <v>6</v>
      </c>
      <c r="E11" s="67" t="s">
        <v>54</v>
      </c>
      <c r="F11" s="67" t="s">
        <v>55</v>
      </c>
      <c r="G11" s="67"/>
      <c r="H11" s="30"/>
      <c r="I11" s="75"/>
      <c r="J11" s="149"/>
      <c r="K11" s="71"/>
      <c r="L11" s="72"/>
      <c r="M11" s="72"/>
      <c r="N11" s="72"/>
      <c r="O11" s="72"/>
      <c r="P11" s="72"/>
      <c r="Q11" s="73"/>
      <c r="R11" s="145"/>
      <c r="S11" s="37"/>
      <c r="T11" s="37"/>
      <c r="U11" s="37"/>
      <c r="V11" s="37"/>
      <c r="W11" s="37"/>
      <c r="X11" s="37"/>
      <c r="Y11" s="37"/>
      <c r="Z11" s="37"/>
      <c r="AA11" s="146"/>
      <c r="AB11" s="52"/>
      <c r="AC11" s="38"/>
      <c r="AD11" s="53" t="e">
        <f t="shared" si="0"/>
        <v>#DIV/0!</v>
      </c>
      <c r="AE11" s="39">
        <f t="shared" si="10"/>
        <v>0</v>
      </c>
      <c r="AF11" s="40">
        <f t="shared" si="1"/>
        <v>0</v>
      </c>
      <c r="AG11" s="41">
        <f t="shared" si="1"/>
        <v>0</v>
      </c>
      <c r="AH11" s="41">
        <f t="shared" si="1"/>
        <v>0</v>
      </c>
      <c r="AI11" s="41">
        <f t="shared" si="1"/>
        <v>0</v>
      </c>
      <c r="AJ11" s="41">
        <f t="shared" si="1"/>
        <v>0</v>
      </c>
      <c r="AK11" s="41">
        <f t="shared" si="1"/>
        <v>0</v>
      </c>
      <c r="AL11" s="41">
        <f t="shared" si="1"/>
        <v>0</v>
      </c>
      <c r="AM11" s="41">
        <f t="shared" si="1"/>
        <v>0</v>
      </c>
      <c r="AN11" s="42">
        <f t="shared" si="1"/>
        <v>0</v>
      </c>
      <c r="AP11" s="40">
        <f t="shared" si="11"/>
        <v>0</v>
      </c>
      <c r="AQ11" s="40">
        <f t="shared" si="9"/>
        <v>0</v>
      </c>
      <c r="AR11" s="41">
        <f t="shared" si="9"/>
        <v>0</v>
      </c>
      <c r="AS11" s="41">
        <f t="shared" si="2"/>
        <v>0</v>
      </c>
      <c r="AT11" s="41">
        <f t="shared" si="2"/>
        <v>0</v>
      </c>
      <c r="AU11" s="41">
        <f t="shared" si="2"/>
        <v>0</v>
      </c>
      <c r="AV11" s="41">
        <f t="shared" si="2"/>
        <v>0</v>
      </c>
      <c r="AW11" s="41">
        <f t="shared" si="2"/>
        <v>0</v>
      </c>
      <c r="AX11" s="41">
        <f t="shared" si="2"/>
        <v>0</v>
      </c>
      <c r="AY11" s="42">
        <f t="shared" si="2"/>
        <v>0</v>
      </c>
      <c r="BA11" s="40">
        <f t="shared" si="3"/>
        <v>0</v>
      </c>
      <c r="BB11" s="40">
        <f t="shared" si="3"/>
        <v>0</v>
      </c>
      <c r="BC11" s="41">
        <f t="shared" si="3"/>
        <v>0</v>
      </c>
      <c r="BD11" s="41">
        <f t="shared" si="3"/>
        <v>0</v>
      </c>
      <c r="BE11" s="41">
        <f t="shared" si="3"/>
        <v>0</v>
      </c>
      <c r="BF11" s="41">
        <f t="shared" si="3"/>
        <v>0</v>
      </c>
      <c r="BG11" s="41">
        <f t="shared" si="3"/>
        <v>0</v>
      </c>
      <c r="BH11" s="41">
        <f t="shared" si="3"/>
        <v>0</v>
      </c>
      <c r="BI11" s="41">
        <f t="shared" si="3"/>
        <v>0</v>
      </c>
      <c r="BJ11" s="42">
        <f t="shared" si="3"/>
        <v>0</v>
      </c>
      <c r="BV11" s="54" t="str">
        <f t="shared" si="4"/>
        <v xml:space="preserve"> </v>
      </c>
      <c r="BW11" s="54" t="str">
        <f t="shared" si="4"/>
        <v xml:space="preserve"> </v>
      </c>
      <c r="BX11" s="54" t="str">
        <f t="shared" si="4"/>
        <v xml:space="preserve"> </v>
      </c>
      <c r="BY11" s="54" t="str">
        <f t="shared" si="4"/>
        <v xml:space="preserve"> </v>
      </c>
      <c r="BZ11" s="54" t="str">
        <f t="shared" si="4"/>
        <v xml:space="preserve"> </v>
      </c>
      <c r="CA11" s="54" t="str">
        <f t="shared" si="4"/>
        <v xml:space="preserve"> </v>
      </c>
      <c r="CB11" s="54" t="str">
        <f t="shared" si="4"/>
        <v xml:space="preserve"> </v>
      </c>
      <c r="CC11" s="54" t="str">
        <f t="shared" si="4"/>
        <v xml:space="preserve"> </v>
      </c>
      <c r="CD11" s="54" t="str">
        <f t="shared" si="4"/>
        <v xml:space="preserve"> </v>
      </c>
      <c r="CE11" s="55" t="e">
        <f t="shared" si="5"/>
        <v>#DIV/0!</v>
      </c>
      <c r="CF11" s="56">
        <f t="shared" si="6"/>
        <v>0</v>
      </c>
      <c r="CG11" s="56" t="e">
        <f t="shared" si="7"/>
        <v>#DIV/0!</v>
      </c>
    </row>
    <row r="12" spans="2:109" s="6" customFormat="1">
      <c r="B12" s="28"/>
      <c r="C12" s="28"/>
      <c r="D12" s="52">
        <f t="shared" si="8"/>
        <v>7</v>
      </c>
      <c r="E12" s="67" t="s">
        <v>178</v>
      </c>
      <c r="F12" s="67" t="s">
        <v>92</v>
      </c>
      <c r="G12" s="67" t="s">
        <v>120</v>
      </c>
      <c r="H12" s="30" t="s">
        <v>179</v>
      </c>
      <c r="I12" s="69" t="s">
        <v>122</v>
      </c>
      <c r="J12" s="243">
        <v>834696807</v>
      </c>
      <c r="K12" s="71" t="s">
        <v>1</v>
      </c>
      <c r="L12" s="72" t="s">
        <v>1</v>
      </c>
      <c r="M12" s="72" t="s">
        <v>180</v>
      </c>
      <c r="N12" s="72" t="s">
        <v>180</v>
      </c>
      <c r="O12" s="72" t="s">
        <v>1</v>
      </c>
      <c r="P12" s="72" t="s">
        <v>1</v>
      </c>
      <c r="Q12" s="73"/>
      <c r="R12" s="145" t="s">
        <v>51</v>
      </c>
      <c r="S12" s="37"/>
      <c r="T12" s="37"/>
      <c r="U12" s="37"/>
      <c r="V12" s="37"/>
      <c r="W12" s="37"/>
      <c r="X12" s="37"/>
      <c r="Y12" s="37"/>
      <c r="Z12" s="37"/>
      <c r="AA12" s="150"/>
      <c r="AB12" s="52">
        <v>25</v>
      </c>
      <c r="AC12" s="38">
        <v>0</v>
      </c>
      <c r="AD12" s="53">
        <f t="shared" si="0"/>
        <v>0.1</v>
      </c>
      <c r="AE12" s="39">
        <f t="shared" si="10"/>
        <v>1</v>
      </c>
      <c r="AF12" s="40">
        <f t="shared" si="1"/>
        <v>0</v>
      </c>
      <c r="AG12" s="41">
        <f t="shared" si="1"/>
        <v>0</v>
      </c>
      <c r="AH12" s="41">
        <f t="shared" si="1"/>
        <v>0</v>
      </c>
      <c r="AI12" s="41">
        <f t="shared" si="1"/>
        <v>0</v>
      </c>
      <c r="AJ12" s="41">
        <f t="shared" si="1"/>
        <v>0</v>
      </c>
      <c r="AK12" s="41">
        <f t="shared" si="1"/>
        <v>0</v>
      </c>
      <c r="AL12" s="41">
        <f t="shared" si="1"/>
        <v>0</v>
      </c>
      <c r="AM12" s="41">
        <f t="shared" si="1"/>
        <v>0</v>
      </c>
      <c r="AN12" s="42">
        <f t="shared" si="1"/>
        <v>0</v>
      </c>
      <c r="AP12" s="40">
        <f t="shared" si="11"/>
        <v>0</v>
      </c>
      <c r="AQ12" s="40">
        <f t="shared" si="9"/>
        <v>0</v>
      </c>
      <c r="AR12" s="41">
        <f t="shared" si="9"/>
        <v>0</v>
      </c>
      <c r="AS12" s="41">
        <f t="shared" si="2"/>
        <v>0</v>
      </c>
      <c r="AT12" s="41">
        <f t="shared" si="2"/>
        <v>0</v>
      </c>
      <c r="AU12" s="41">
        <f t="shared" si="2"/>
        <v>0</v>
      </c>
      <c r="AV12" s="41">
        <f t="shared" si="2"/>
        <v>0</v>
      </c>
      <c r="AW12" s="41">
        <f t="shared" si="2"/>
        <v>0</v>
      </c>
      <c r="AX12" s="41">
        <f t="shared" si="2"/>
        <v>0</v>
      </c>
      <c r="AY12" s="42">
        <f t="shared" si="2"/>
        <v>0</v>
      </c>
      <c r="BA12" s="40">
        <f t="shared" si="3"/>
        <v>0</v>
      </c>
      <c r="BB12" s="40">
        <f t="shared" si="3"/>
        <v>0</v>
      </c>
      <c r="BC12" s="41">
        <f t="shared" si="3"/>
        <v>0</v>
      </c>
      <c r="BD12" s="41">
        <f t="shared" si="3"/>
        <v>0</v>
      </c>
      <c r="BE12" s="41">
        <f t="shared" si="3"/>
        <v>0</v>
      </c>
      <c r="BF12" s="41">
        <f t="shared" si="3"/>
        <v>0</v>
      </c>
      <c r="BG12" s="41">
        <f t="shared" si="3"/>
        <v>0</v>
      </c>
      <c r="BH12" s="41">
        <f t="shared" si="3"/>
        <v>0</v>
      </c>
      <c r="BI12" s="41">
        <f t="shared" si="3"/>
        <v>0</v>
      </c>
      <c r="BJ12" s="42">
        <f t="shared" si="3"/>
        <v>0</v>
      </c>
      <c r="BV12" s="54">
        <f t="shared" si="4"/>
        <v>1</v>
      </c>
      <c r="BW12" s="54" t="str">
        <f t="shared" si="4"/>
        <v xml:space="preserve"> </v>
      </c>
      <c r="BX12" s="54" t="str">
        <f t="shared" si="4"/>
        <v xml:space="preserve"> </v>
      </c>
      <c r="BY12" s="54" t="str">
        <f t="shared" si="4"/>
        <v xml:space="preserve"> </v>
      </c>
      <c r="BZ12" s="54" t="str">
        <f t="shared" si="4"/>
        <v xml:space="preserve"> </v>
      </c>
      <c r="CA12" s="54" t="str">
        <f t="shared" si="4"/>
        <v xml:space="preserve"> </v>
      </c>
      <c r="CB12" s="54" t="str">
        <f t="shared" si="4"/>
        <v xml:space="preserve"> </v>
      </c>
      <c r="CC12" s="54" t="str">
        <f t="shared" si="4"/>
        <v xml:space="preserve"> </v>
      </c>
      <c r="CD12" s="54" t="str">
        <f t="shared" si="4"/>
        <v xml:space="preserve"> </v>
      </c>
      <c r="CE12" s="55">
        <f t="shared" si="5"/>
        <v>0</v>
      </c>
      <c r="CF12" s="56">
        <f t="shared" si="6"/>
        <v>0.1</v>
      </c>
      <c r="CG12" s="56">
        <f t="shared" si="7"/>
        <v>0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</row>
    <row r="13" spans="2:109" s="6" customFormat="1">
      <c r="B13" s="28"/>
      <c r="C13" s="28"/>
      <c r="D13" s="52">
        <f t="shared" si="8"/>
        <v>8</v>
      </c>
      <c r="E13" s="57" t="s">
        <v>181</v>
      </c>
      <c r="F13" s="67" t="s">
        <v>182</v>
      </c>
      <c r="G13" s="67" t="s">
        <v>183</v>
      </c>
      <c r="H13" s="30" t="s">
        <v>183</v>
      </c>
      <c r="I13" s="75" t="s">
        <v>184</v>
      </c>
      <c r="J13" s="244">
        <v>827889623</v>
      </c>
      <c r="K13" s="71" t="s">
        <v>1</v>
      </c>
      <c r="L13" s="72" t="s">
        <v>1</v>
      </c>
      <c r="M13" s="72" t="s">
        <v>180</v>
      </c>
      <c r="N13" s="72" t="s">
        <v>180</v>
      </c>
      <c r="O13" s="72" t="s">
        <v>1</v>
      </c>
      <c r="P13" s="72" t="s">
        <v>1</v>
      </c>
      <c r="Q13" s="73"/>
      <c r="R13" s="145" t="s">
        <v>51</v>
      </c>
      <c r="S13" s="37"/>
      <c r="T13" s="37"/>
      <c r="U13" s="37"/>
      <c r="V13" s="37"/>
      <c r="W13" s="37"/>
      <c r="X13" s="37"/>
      <c r="Y13" s="37"/>
      <c r="Z13" s="37"/>
      <c r="AA13" s="76"/>
      <c r="AB13" s="52">
        <v>0</v>
      </c>
      <c r="AC13" s="38">
        <v>0</v>
      </c>
      <c r="AD13" s="53" t="e">
        <f t="shared" si="0"/>
        <v>#DIV/0!</v>
      </c>
      <c r="AE13" s="39">
        <f t="shared" si="10"/>
        <v>1</v>
      </c>
      <c r="AF13" s="40">
        <f t="shared" si="1"/>
        <v>0</v>
      </c>
      <c r="AG13" s="41">
        <f t="shared" si="1"/>
        <v>0</v>
      </c>
      <c r="AH13" s="41">
        <f t="shared" si="1"/>
        <v>0</v>
      </c>
      <c r="AI13" s="41">
        <f t="shared" si="1"/>
        <v>0</v>
      </c>
      <c r="AJ13" s="41">
        <f t="shared" si="1"/>
        <v>0</v>
      </c>
      <c r="AK13" s="41">
        <f t="shared" si="1"/>
        <v>0</v>
      </c>
      <c r="AL13" s="41">
        <f t="shared" si="1"/>
        <v>0</v>
      </c>
      <c r="AM13" s="41">
        <f t="shared" si="1"/>
        <v>0</v>
      </c>
      <c r="AN13" s="42">
        <f t="shared" si="1"/>
        <v>0</v>
      </c>
      <c r="AP13" s="40">
        <f t="shared" si="11"/>
        <v>0</v>
      </c>
      <c r="AQ13" s="40">
        <f t="shared" si="9"/>
        <v>0</v>
      </c>
      <c r="AR13" s="41">
        <f t="shared" si="9"/>
        <v>0</v>
      </c>
      <c r="AS13" s="41">
        <f t="shared" si="2"/>
        <v>0</v>
      </c>
      <c r="AT13" s="41">
        <f t="shared" si="2"/>
        <v>0</v>
      </c>
      <c r="AU13" s="41">
        <f t="shared" si="2"/>
        <v>0</v>
      </c>
      <c r="AV13" s="41">
        <f t="shared" si="2"/>
        <v>0</v>
      </c>
      <c r="AW13" s="41">
        <f t="shared" si="2"/>
        <v>0</v>
      </c>
      <c r="AX13" s="41">
        <f t="shared" si="2"/>
        <v>0</v>
      </c>
      <c r="AY13" s="42">
        <f t="shared" si="2"/>
        <v>0</v>
      </c>
      <c r="BA13" s="40">
        <f t="shared" si="3"/>
        <v>0</v>
      </c>
      <c r="BB13" s="40">
        <f t="shared" si="3"/>
        <v>0</v>
      </c>
      <c r="BC13" s="41">
        <f t="shared" si="3"/>
        <v>0</v>
      </c>
      <c r="BD13" s="41">
        <f t="shared" si="3"/>
        <v>0</v>
      </c>
      <c r="BE13" s="41">
        <f t="shared" si="3"/>
        <v>0</v>
      </c>
      <c r="BF13" s="41">
        <f t="shared" si="3"/>
        <v>0</v>
      </c>
      <c r="BG13" s="41">
        <f t="shared" si="3"/>
        <v>0</v>
      </c>
      <c r="BH13" s="41">
        <f t="shared" si="3"/>
        <v>0</v>
      </c>
      <c r="BI13" s="41">
        <f t="shared" si="3"/>
        <v>0</v>
      </c>
      <c r="BJ13" s="42">
        <f t="shared" si="3"/>
        <v>0</v>
      </c>
      <c r="BV13" s="54">
        <f t="shared" si="4"/>
        <v>1</v>
      </c>
      <c r="BW13" s="54" t="str">
        <f t="shared" si="4"/>
        <v xml:space="preserve"> </v>
      </c>
      <c r="BX13" s="54" t="str">
        <f t="shared" si="4"/>
        <v xml:space="preserve"> </v>
      </c>
      <c r="BY13" s="54" t="str">
        <f t="shared" si="4"/>
        <v xml:space="preserve"> </v>
      </c>
      <c r="BZ13" s="54" t="str">
        <f t="shared" si="4"/>
        <v xml:space="preserve"> </v>
      </c>
      <c r="CA13" s="54" t="str">
        <f t="shared" si="4"/>
        <v xml:space="preserve"> </v>
      </c>
      <c r="CB13" s="54" t="str">
        <f t="shared" si="4"/>
        <v xml:space="preserve"> </v>
      </c>
      <c r="CC13" s="54" t="str">
        <f t="shared" si="4"/>
        <v xml:space="preserve"> </v>
      </c>
      <c r="CD13" s="54" t="str">
        <f t="shared" si="4"/>
        <v xml:space="preserve"> </v>
      </c>
      <c r="CE13" s="55" t="e">
        <f t="shared" si="5"/>
        <v>#DIV/0!</v>
      </c>
      <c r="CF13" s="56">
        <f t="shared" si="6"/>
        <v>0.1</v>
      </c>
      <c r="CG13" s="56" t="e">
        <f t="shared" si="7"/>
        <v>#DIV/0!</v>
      </c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</row>
    <row r="14" spans="2:109" s="6" customFormat="1">
      <c r="B14" s="28"/>
      <c r="C14" s="28"/>
      <c r="D14" s="52">
        <f t="shared" si="8"/>
        <v>9</v>
      </c>
      <c r="E14" s="67" t="s">
        <v>185</v>
      </c>
      <c r="F14" s="67" t="s">
        <v>186</v>
      </c>
      <c r="G14" s="67" t="s">
        <v>187</v>
      </c>
      <c r="H14" s="30" t="s">
        <v>187</v>
      </c>
      <c r="I14" s="69" t="s">
        <v>188</v>
      </c>
      <c r="J14" s="244">
        <v>137128207</v>
      </c>
      <c r="K14" s="71" t="s">
        <v>1</v>
      </c>
      <c r="L14" s="72" t="s">
        <v>1</v>
      </c>
      <c r="M14" s="72" t="s">
        <v>180</v>
      </c>
      <c r="N14" s="72" t="s">
        <v>180</v>
      </c>
      <c r="O14" s="72" t="s">
        <v>1</v>
      </c>
      <c r="P14" s="72" t="s">
        <v>1</v>
      </c>
      <c r="Q14" s="73"/>
      <c r="R14" s="145" t="s">
        <v>51</v>
      </c>
      <c r="S14" s="37"/>
      <c r="T14" s="37"/>
      <c r="U14" s="37"/>
      <c r="V14" s="37"/>
      <c r="W14" s="37"/>
      <c r="X14" s="37"/>
      <c r="Y14" s="37"/>
      <c r="Z14" s="37"/>
      <c r="AA14" s="76"/>
      <c r="AB14" s="52">
        <v>0</v>
      </c>
      <c r="AC14" s="38">
        <v>0</v>
      </c>
      <c r="AD14" s="53" t="e">
        <f t="shared" si="0"/>
        <v>#DIV/0!</v>
      </c>
      <c r="AE14" s="39">
        <f t="shared" si="10"/>
        <v>1</v>
      </c>
      <c r="AF14" s="40">
        <f t="shared" si="1"/>
        <v>0</v>
      </c>
      <c r="AG14" s="41">
        <f t="shared" si="1"/>
        <v>0</v>
      </c>
      <c r="AH14" s="41">
        <f t="shared" si="1"/>
        <v>0</v>
      </c>
      <c r="AI14" s="41">
        <f t="shared" si="1"/>
        <v>0</v>
      </c>
      <c r="AJ14" s="41">
        <f t="shared" si="1"/>
        <v>0</v>
      </c>
      <c r="AK14" s="41">
        <f t="shared" si="1"/>
        <v>0</v>
      </c>
      <c r="AL14" s="41">
        <f t="shared" si="1"/>
        <v>0</v>
      </c>
      <c r="AM14" s="41">
        <f t="shared" si="1"/>
        <v>0</v>
      </c>
      <c r="AN14" s="42">
        <f t="shared" si="1"/>
        <v>0</v>
      </c>
      <c r="AP14" s="40">
        <f t="shared" si="11"/>
        <v>0</v>
      </c>
      <c r="AQ14" s="40">
        <f t="shared" si="9"/>
        <v>0</v>
      </c>
      <c r="AR14" s="41">
        <f t="shared" si="9"/>
        <v>0</v>
      </c>
      <c r="AS14" s="41">
        <f t="shared" si="2"/>
        <v>0</v>
      </c>
      <c r="AT14" s="41">
        <f t="shared" si="2"/>
        <v>0</v>
      </c>
      <c r="AU14" s="41">
        <f t="shared" si="2"/>
        <v>0</v>
      </c>
      <c r="AV14" s="41">
        <f t="shared" si="2"/>
        <v>0</v>
      </c>
      <c r="AW14" s="41">
        <f t="shared" si="2"/>
        <v>0</v>
      </c>
      <c r="AX14" s="41">
        <f t="shared" si="2"/>
        <v>0</v>
      </c>
      <c r="AY14" s="42">
        <f t="shared" si="2"/>
        <v>0</v>
      </c>
      <c r="BA14" s="40">
        <f t="shared" si="3"/>
        <v>0</v>
      </c>
      <c r="BB14" s="40">
        <f t="shared" si="3"/>
        <v>0</v>
      </c>
      <c r="BC14" s="41">
        <f t="shared" si="3"/>
        <v>0</v>
      </c>
      <c r="BD14" s="41">
        <f t="shared" si="3"/>
        <v>0</v>
      </c>
      <c r="BE14" s="41">
        <f t="shared" si="3"/>
        <v>0</v>
      </c>
      <c r="BF14" s="41">
        <f t="shared" si="3"/>
        <v>0</v>
      </c>
      <c r="BG14" s="41">
        <f t="shared" si="3"/>
        <v>0</v>
      </c>
      <c r="BH14" s="41">
        <f t="shared" si="3"/>
        <v>0</v>
      </c>
      <c r="BI14" s="41">
        <f t="shared" si="3"/>
        <v>0</v>
      </c>
      <c r="BJ14" s="42">
        <f t="shared" si="3"/>
        <v>0</v>
      </c>
      <c r="BV14" s="54">
        <f t="shared" si="4"/>
        <v>1</v>
      </c>
      <c r="BW14" s="54" t="str">
        <f t="shared" si="4"/>
        <v xml:space="preserve"> </v>
      </c>
      <c r="BX14" s="54" t="str">
        <f t="shared" si="4"/>
        <v xml:space="preserve"> </v>
      </c>
      <c r="BY14" s="54" t="str">
        <f t="shared" si="4"/>
        <v xml:space="preserve"> </v>
      </c>
      <c r="BZ14" s="54" t="str">
        <f t="shared" si="4"/>
        <v xml:space="preserve"> </v>
      </c>
      <c r="CA14" s="54" t="str">
        <f t="shared" si="4"/>
        <v xml:space="preserve"> </v>
      </c>
      <c r="CB14" s="54" t="str">
        <f t="shared" si="4"/>
        <v xml:space="preserve"> </v>
      </c>
      <c r="CC14" s="54" t="str">
        <f t="shared" si="4"/>
        <v xml:space="preserve"> </v>
      </c>
      <c r="CD14" s="54" t="str">
        <f t="shared" si="4"/>
        <v xml:space="preserve"> </v>
      </c>
      <c r="CE14" s="55" t="e">
        <f t="shared" si="5"/>
        <v>#DIV/0!</v>
      </c>
      <c r="CF14" s="56">
        <f t="shared" si="6"/>
        <v>0.1</v>
      </c>
      <c r="CG14" s="56" t="e">
        <f t="shared" si="7"/>
        <v>#DIV/0!</v>
      </c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</row>
    <row r="15" spans="2:109" s="6" customFormat="1">
      <c r="B15" s="28"/>
      <c r="C15" s="28"/>
      <c r="D15" s="52">
        <f t="shared" si="8"/>
        <v>10</v>
      </c>
      <c r="E15" s="67" t="s">
        <v>189</v>
      </c>
      <c r="F15" s="67" t="s">
        <v>182</v>
      </c>
      <c r="G15" s="67" t="s">
        <v>190</v>
      </c>
      <c r="H15" s="30" t="s">
        <v>191</v>
      </c>
      <c r="I15" s="69" t="s">
        <v>192</v>
      </c>
      <c r="J15" s="243">
        <v>829268898</v>
      </c>
      <c r="K15" s="71" t="s">
        <v>1</v>
      </c>
      <c r="L15" s="72" t="s">
        <v>1</v>
      </c>
      <c r="M15" s="72" t="s">
        <v>180</v>
      </c>
      <c r="N15" s="72" t="s">
        <v>180</v>
      </c>
      <c r="O15" s="72" t="s">
        <v>1</v>
      </c>
      <c r="P15" s="72" t="s">
        <v>1</v>
      </c>
      <c r="Q15" s="73"/>
      <c r="R15" s="145" t="s">
        <v>51</v>
      </c>
      <c r="S15" s="37"/>
      <c r="T15" s="37"/>
      <c r="U15" s="37"/>
      <c r="V15" s="37"/>
      <c r="W15" s="37"/>
      <c r="X15" s="37"/>
      <c r="Y15" s="37"/>
      <c r="Z15" s="37"/>
      <c r="AA15" s="76"/>
      <c r="AB15" s="52">
        <v>0</v>
      </c>
      <c r="AC15" s="38">
        <v>0</v>
      </c>
      <c r="AD15" s="53" t="e">
        <f t="shared" si="0"/>
        <v>#DIV/0!</v>
      </c>
      <c r="AE15" s="39">
        <f t="shared" si="10"/>
        <v>1</v>
      </c>
      <c r="AF15" s="40">
        <f t="shared" si="1"/>
        <v>0</v>
      </c>
      <c r="AG15" s="41">
        <f t="shared" si="1"/>
        <v>0</v>
      </c>
      <c r="AH15" s="41">
        <f t="shared" si="1"/>
        <v>0</v>
      </c>
      <c r="AI15" s="41">
        <f t="shared" si="1"/>
        <v>0</v>
      </c>
      <c r="AJ15" s="41">
        <f t="shared" si="1"/>
        <v>0</v>
      </c>
      <c r="AK15" s="41">
        <f t="shared" si="1"/>
        <v>0</v>
      </c>
      <c r="AL15" s="41">
        <f t="shared" si="1"/>
        <v>0</v>
      </c>
      <c r="AM15" s="41">
        <f t="shared" si="1"/>
        <v>0</v>
      </c>
      <c r="AN15" s="42">
        <f t="shared" si="1"/>
        <v>0</v>
      </c>
      <c r="AP15" s="40">
        <f t="shared" si="11"/>
        <v>0</v>
      </c>
      <c r="AQ15" s="40">
        <f t="shared" si="9"/>
        <v>0</v>
      </c>
      <c r="AR15" s="41">
        <f t="shared" si="9"/>
        <v>0</v>
      </c>
      <c r="AS15" s="64">
        <f t="shared" si="2"/>
        <v>0</v>
      </c>
      <c r="AT15" s="64">
        <f t="shared" si="2"/>
        <v>0</v>
      </c>
      <c r="AU15" s="64">
        <f t="shared" si="2"/>
        <v>0</v>
      </c>
      <c r="AV15" s="64">
        <f t="shared" si="2"/>
        <v>0</v>
      </c>
      <c r="AW15" s="64">
        <f t="shared" si="2"/>
        <v>0</v>
      </c>
      <c r="AX15" s="64">
        <f t="shared" si="2"/>
        <v>0</v>
      </c>
      <c r="AY15" s="65">
        <f t="shared" si="2"/>
        <v>0</v>
      </c>
      <c r="AZ15" s="66"/>
      <c r="BA15" s="63">
        <f t="shared" si="3"/>
        <v>0</v>
      </c>
      <c r="BB15" s="63">
        <f t="shared" si="3"/>
        <v>0</v>
      </c>
      <c r="BC15" s="64">
        <f t="shared" si="3"/>
        <v>0</v>
      </c>
      <c r="BD15" s="64">
        <f t="shared" si="3"/>
        <v>0</v>
      </c>
      <c r="BE15" s="64">
        <f t="shared" si="3"/>
        <v>0</v>
      </c>
      <c r="BF15" s="64">
        <f t="shared" si="3"/>
        <v>0</v>
      </c>
      <c r="BG15" s="64">
        <f t="shared" si="3"/>
        <v>0</v>
      </c>
      <c r="BH15" s="64">
        <f t="shared" si="3"/>
        <v>0</v>
      </c>
      <c r="BI15" s="64">
        <f t="shared" si="3"/>
        <v>0</v>
      </c>
      <c r="BJ15" s="65">
        <f t="shared" si="3"/>
        <v>0</v>
      </c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54">
        <f t="shared" si="4"/>
        <v>1</v>
      </c>
      <c r="BW15" s="54" t="str">
        <f t="shared" si="4"/>
        <v xml:space="preserve"> </v>
      </c>
      <c r="BX15" s="54" t="str">
        <f t="shared" si="4"/>
        <v xml:space="preserve"> </v>
      </c>
      <c r="BY15" s="54" t="str">
        <f t="shared" si="4"/>
        <v xml:space="preserve"> </v>
      </c>
      <c r="BZ15" s="54" t="str">
        <f t="shared" si="4"/>
        <v xml:space="preserve"> </v>
      </c>
      <c r="CA15" s="54" t="str">
        <f t="shared" si="4"/>
        <v xml:space="preserve"> </v>
      </c>
      <c r="CB15" s="54" t="str">
        <f t="shared" si="4"/>
        <v xml:space="preserve"> </v>
      </c>
      <c r="CC15" s="54" t="str">
        <f t="shared" si="4"/>
        <v xml:space="preserve"> </v>
      </c>
      <c r="CD15" s="54" t="str">
        <f t="shared" si="4"/>
        <v xml:space="preserve"> </v>
      </c>
      <c r="CE15" s="55" t="e">
        <f t="shared" si="5"/>
        <v>#DIV/0!</v>
      </c>
      <c r="CF15" s="56">
        <f t="shared" si="6"/>
        <v>0.1</v>
      </c>
      <c r="CG15" s="56" t="e">
        <f t="shared" si="7"/>
        <v>#DIV/0!</v>
      </c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4"/>
      <c r="DE15" s="74"/>
    </row>
    <row r="16" spans="2:109" s="6" customFormat="1">
      <c r="B16" s="28"/>
      <c r="C16" s="28"/>
      <c r="D16" s="52">
        <f t="shared" si="8"/>
        <v>11</v>
      </c>
      <c r="E16" s="67" t="s">
        <v>130</v>
      </c>
      <c r="F16" s="67" t="s">
        <v>182</v>
      </c>
      <c r="G16" s="67" t="s">
        <v>96</v>
      </c>
      <c r="H16" s="30" t="s">
        <v>96</v>
      </c>
      <c r="I16" s="58" t="s">
        <v>193</v>
      </c>
      <c r="J16" s="73" t="s">
        <v>194</v>
      </c>
      <c r="K16" s="71" t="s">
        <v>1</v>
      </c>
      <c r="L16" s="72" t="s">
        <v>1</v>
      </c>
      <c r="M16" s="72" t="s">
        <v>180</v>
      </c>
      <c r="N16" s="72" t="s">
        <v>180</v>
      </c>
      <c r="O16" s="72" t="s">
        <v>1</v>
      </c>
      <c r="P16" s="72" t="s">
        <v>1</v>
      </c>
      <c r="Q16" s="73"/>
      <c r="R16" s="145" t="s">
        <v>51</v>
      </c>
      <c r="S16" s="37"/>
      <c r="T16" s="37"/>
      <c r="U16" s="37"/>
      <c r="V16" s="37"/>
      <c r="W16" s="37"/>
      <c r="X16" s="37"/>
      <c r="Y16" s="37"/>
      <c r="Z16" s="37"/>
      <c r="AA16" s="76"/>
      <c r="AB16" s="52">
        <v>0</v>
      </c>
      <c r="AC16" s="38">
        <v>0</v>
      </c>
      <c r="AD16" s="53" t="e">
        <f t="shared" si="0"/>
        <v>#DIV/0!</v>
      </c>
      <c r="AE16" s="39">
        <f t="shared" si="10"/>
        <v>1</v>
      </c>
      <c r="AF16" s="40">
        <f t="shared" si="1"/>
        <v>0</v>
      </c>
      <c r="AG16" s="41">
        <f t="shared" si="1"/>
        <v>0</v>
      </c>
      <c r="AH16" s="41">
        <f t="shared" si="1"/>
        <v>0</v>
      </c>
      <c r="AI16" s="41">
        <f t="shared" si="1"/>
        <v>0</v>
      </c>
      <c r="AJ16" s="41">
        <f t="shared" si="1"/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2">
        <f t="shared" si="1"/>
        <v>0</v>
      </c>
      <c r="AP16" s="40">
        <f t="shared" si="11"/>
        <v>0</v>
      </c>
      <c r="AQ16" s="40">
        <f t="shared" si="9"/>
        <v>0</v>
      </c>
      <c r="AR16" s="41">
        <f t="shared" si="9"/>
        <v>0</v>
      </c>
      <c r="AS16" s="41">
        <f t="shared" si="2"/>
        <v>0</v>
      </c>
      <c r="AT16" s="41">
        <f t="shared" si="2"/>
        <v>0</v>
      </c>
      <c r="AU16" s="41">
        <f t="shared" si="2"/>
        <v>0</v>
      </c>
      <c r="AV16" s="41">
        <f t="shared" si="2"/>
        <v>0</v>
      </c>
      <c r="AW16" s="41">
        <f t="shared" si="2"/>
        <v>0</v>
      </c>
      <c r="AX16" s="41">
        <f t="shared" si="2"/>
        <v>0</v>
      </c>
      <c r="AY16" s="42">
        <f t="shared" si="2"/>
        <v>0</v>
      </c>
      <c r="BA16" s="40">
        <f t="shared" si="3"/>
        <v>0</v>
      </c>
      <c r="BB16" s="40">
        <f t="shared" si="3"/>
        <v>0</v>
      </c>
      <c r="BC16" s="41">
        <f t="shared" si="3"/>
        <v>0</v>
      </c>
      <c r="BD16" s="41">
        <f t="shared" si="3"/>
        <v>0</v>
      </c>
      <c r="BE16" s="41">
        <f t="shared" si="3"/>
        <v>0</v>
      </c>
      <c r="BF16" s="41">
        <f t="shared" si="3"/>
        <v>0</v>
      </c>
      <c r="BG16" s="41">
        <f t="shared" si="3"/>
        <v>0</v>
      </c>
      <c r="BH16" s="41">
        <f t="shared" si="3"/>
        <v>0</v>
      </c>
      <c r="BI16" s="41">
        <f t="shared" si="3"/>
        <v>0</v>
      </c>
      <c r="BJ16" s="42">
        <f t="shared" si="3"/>
        <v>0</v>
      </c>
      <c r="BV16" s="54">
        <f t="shared" si="4"/>
        <v>1</v>
      </c>
      <c r="BW16" s="54" t="str">
        <f t="shared" si="4"/>
        <v xml:space="preserve"> </v>
      </c>
      <c r="BX16" s="54" t="str">
        <f t="shared" si="4"/>
        <v xml:space="preserve"> </v>
      </c>
      <c r="BY16" s="54" t="str">
        <f t="shared" si="4"/>
        <v xml:space="preserve"> </v>
      </c>
      <c r="BZ16" s="54" t="str">
        <f t="shared" si="4"/>
        <v xml:space="preserve"> </v>
      </c>
      <c r="CA16" s="54" t="str">
        <f t="shared" si="4"/>
        <v xml:space="preserve"> </v>
      </c>
      <c r="CB16" s="54" t="str">
        <f t="shared" si="4"/>
        <v xml:space="preserve"> </v>
      </c>
      <c r="CC16" s="54" t="str">
        <f t="shared" si="4"/>
        <v xml:space="preserve"> </v>
      </c>
      <c r="CD16" s="54" t="str">
        <f t="shared" si="4"/>
        <v xml:space="preserve"> </v>
      </c>
      <c r="CE16" s="55" t="e">
        <f t="shared" si="5"/>
        <v>#DIV/0!</v>
      </c>
      <c r="CF16" s="56">
        <f t="shared" si="6"/>
        <v>0.1</v>
      </c>
      <c r="CG16" s="56" t="e">
        <f t="shared" si="7"/>
        <v>#DIV/0!</v>
      </c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</row>
    <row r="17" spans="2:109" s="6" customFormat="1">
      <c r="B17" s="28"/>
      <c r="C17" s="28"/>
      <c r="D17" s="52">
        <f t="shared" si="8"/>
        <v>12</v>
      </c>
      <c r="E17" s="67" t="s">
        <v>195</v>
      </c>
      <c r="F17" s="67" t="s">
        <v>182</v>
      </c>
      <c r="G17" s="67" t="s">
        <v>196</v>
      </c>
      <c r="H17" s="30" t="s">
        <v>134</v>
      </c>
      <c r="I17" s="69" t="s">
        <v>197</v>
      </c>
      <c r="J17" s="243">
        <v>579046118</v>
      </c>
      <c r="K17" s="71" t="s">
        <v>1</v>
      </c>
      <c r="L17" s="72" t="s">
        <v>1</v>
      </c>
      <c r="M17" s="72" t="s">
        <v>180</v>
      </c>
      <c r="N17" s="72" t="s">
        <v>180</v>
      </c>
      <c r="O17" s="72" t="s">
        <v>1</v>
      </c>
      <c r="P17" s="72" t="s">
        <v>1</v>
      </c>
      <c r="Q17" s="73"/>
      <c r="R17" s="151" t="s">
        <v>51</v>
      </c>
      <c r="S17" s="78"/>
      <c r="T17" s="78"/>
      <c r="U17" s="78"/>
      <c r="V17" s="78"/>
      <c r="W17" s="78"/>
      <c r="X17" s="37"/>
      <c r="Y17" s="37"/>
      <c r="Z17" s="37"/>
      <c r="AA17" s="76"/>
      <c r="AB17" s="52">
        <v>0</v>
      </c>
      <c r="AC17" s="38">
        <v>0</v>
      </c>
      <c r="AD17" s="53" t="e">
        <f t="shared" si="0"/>
        <v>#DIV/0!</v>
      </c>
      <c r="AE17" s="39">
        <f t="shared" si="10"/>
        <v>1</v>
      </c>
      <c r="AF17" s="40">
        <f t="shared" si="1"/>
        <v>0</v>
      </c>
      <c r="AG17" s="41">
        <f t="shared" si="1"/>
        <v>0</v>
      </c>
      <c r="AH17" s="41">
        <f t="shared" si="1"/>
        <v>0</v>
      </c>
      <c r="AI17" s="41">
        <f t="shared" si="1"/>
        <v>0</v>
      </c>
      <c r="AJ17" s="41">
        <f t="shared" si="1"/>
        <v>0</v>
      </c>
      <c r="AK17" s="41">
        <f t="shared" si="1"/>
        <v>0</v>
      </c>
      <c r="AL17" s="41">
        <f t="shared" si="1"/>
        <v>0</v>
      </c>
      <c r="AM17" s="41">
        <f t="shared" si="1"/>
        <v>0</v>
      </c>
      <c r="AN17" s="42">
        <f t="shared" si="1"/>
        <v>0</v>
      </c>
      <c r="AP17" s="40">
        <f t="shared" si="11"/>
        <v>0</v>
      </c>
      <c r="AQ17" s="40">
        <f t="shared" si="9"/>
        <v>0</v>
      </c>
      <c r="AR17" s="41">
        <f t="shared" si="9"/>
        <v>0</v>
      </c>
      <c r="AS17" s="41">
        <f t="shared" si="2"/>
        <v>0</v>
      </c>
      <c r="AT17" s="41">
        <f t="shared" si="2"/>
        <v>0</v>
      </c>
      <c r="AU17" s="41">
        <f t="shared" si="2"/>
        <v>0</v>
      </c>
      <c r="AV17" s="41">
        <f t="shared" si="2"/>
        <v>0</v>
      </c>
      <c r="AW17" s="41">
        <f t="shared" si="2"/>
        <v>0</v>
      </c>
      <c r="AX17" s="41">
        <f t="shared" si="2"/>
        <v>0</v>
      </c>
      <c r="AY17" s="42">
        <f t="shared" si="2"/>
        <v>0</v>
      </c>
      <c r="BA17" s="40">
        <f t="shared" si="3"/>
        <v>0</v>
      </c>
      <c r="BB17" s="40">
        <f t="shared" si="3"/>
        <v>0</v>
      </c>
      <c r="BC17" s="41">
        <f t="shared" si="3"/>
        <v>0</v>
      </c>
      <c r="BD17" s="41">
        <f t="shared" si="3"/>
        <v>0</v>
      </c>
      <c r="BE17" s="41">
        <f t="shared" si="3"/>
        <v>0</v>
      </c>
      <c r="BF17" s="41">
        <f t="shared" si="3"/>
        <v>0</v>
      </c>
      <c r="BG17" s="41">
        <f t="shared" si="3"/>
        <v>0</v>
      </c>
      <c r="BH17" s="41">
        <f t="shared" si="3"/>
        <v>0</v>
      </c>
      <c r="BI17" s="41">
        <f t="shared" si="3"/>
        <v>0</v>
      </c>
      <c r="BJ17" s="42">
        <f t="shared" si="3"/>
        <v>0</v>
      </c>
      <c r="BV17" s="54">
        <f t="shared" si="4"/>
        <v>1</v>
      </c>
      <c r="BW17" s="54" t="str">
        <f t="shared" si="4"/>
        <v xml:space="preserve"> </v>
      </c>
      <c r="BX17" s="54" t="str">
        <f t="shared" si="4"/>
        <v xml:space="preserve"> </v>
      </c>
      <c r="BY17" s="54" t="str">
        <f t="shared" si="4"/>
        <v xml:space="preserve"> </v>
      </c>
      <c r="BZ17" s="54" t="str">
        <f t="shared" si="4"/>
        <v xml:space="preserve"> </v>
      </c>
      <c r="CA17" s="54" t="str">
        <f t="shared" si="4"/>
        <v xml:space="preserve"> </v>
      </c>
      <c r="CB17" s="54" t="str">
        <f t="shared" si="4"/>
        <v xml:space="preserve"> </v>
      </c>
      <c r="CC17" s="54" t="str">
        <f t="shared" si="4"/>
        <v xml:space="preserve"> </v>
      </c>
      <c r="CD17" s="54" t="str">
        <f t="shared" si="4"/>
        <v xml:space="preserve"> </v>
      </c>
      <c r="CE17" s="55" t="e">
        <f t="shared" si="5"/>
        <v>#DIV/0!</v>
      </c>
      <c r="CF17" s="56">
        <f t="shared" si="6"/>
        <v>0.1</v>
      </c>
      <c r="CG17" s="56" t="e">
        <f t="shared" si="7"/>
        <v>#DIV/0!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</row>
    <row r="18" spans="2:109" s="6" customFormat="1">
      <c r="B18" s="28"/>
      <c r="C18" s="28"/>
      <c r="D18" s="52">
        <f t="shared" si="8"/>
        <v>13</v>
      </c>
      <c r="E18" s="57" t="s">
        <v>113</v>
      </c>
      <c r="F18" s="67" t="s">
        <v>182</v>
      </c>
      <c r="G18" s="67" t="s">
        <v>198</v>
      </c>
      <c r="H18" s="30" t="s">
        <v>198</v>
      </c>
      <c r="I18" s="75" t="s">
        <v>199</v>
      </c>
      <c r="J18" s="243">
        <v>828564115</v>
      </c>
      <c r="K18" s="71" t="s">
        <v>1</v>
      </c>
      <c r="L18" s="72" t="s">
        <v>1</v>
      </c>
      <c r="M18" s="72" t="s">
        <v>180</v>
      </c>
      <c r="N18" s="72" t="s">
        <v>180</v>
      </c>
      <c r="O18" s="72" t="s">
        <v>1</v>
      </c>
      <c r="P18" s="72" t="s">
        <v>1</v>
      </c>
      <c r="Q18" s="73"/>
      <c r="R18" s="145" t="s">
        <v>51</v>
      </c>
      <c r="S18" s="37"/>
      <c r="T18" s="37"/>
      <c r="U18" s="37"/>
      <c r="V18" s="37"/>
      <c r="W18" s="37"/>
      <c r="X18" s="37"/>
      <c r="Y18" s="37"/>
      <c r="Z18" s="37"/>
      <c r="AA18" s="76"/>
      <c r="AB18" s="52">
        <v>0</v>
      </c>
      <c r="AC18" s="38">
        <v>0</v>
      </c>
      <c r="AD18" s="53" t="e">
        <f t="shared" si="0"/>
        <v>#DIV/0!</v>
      </c>
      <c r="AE18" s="39">
        <f t="shared" si="10"/>
        <v>1</v>
      </c>
      <c r="AF18" s="40">
        <f t="shared" si="1"/>
        <v>0</v>
      </c>
      <c r="AG18" s="41">
        <f t="shared" si="1"/>
        <v>0</v>
      </c>
      <c r="AH18" s="41">
        <f t="shared" si="1"/>
        <v>0</v>
      </c>
      <c r="AI18" s="41">
        <f t="shared" si="1"/>
        <v>0</v>
      </c>
      <c r="AJ18" s="41">
        <f t="shared" si="1"/>
        <v>0</v>
      </c>
      <c r="AK18" s="41">
        <f t="shared" si="1"/>
        <v>0</v>
      </c>
      <c r="AL18" s="41">
        <f t="shared" si="1"/>
        <v>0</v>
      </c>
      <c r="AM18" s="41">
        <f t="shared" si="1"/>
        <v>0</v>
      </c>
      <c r="AN18" s="42">
        <f t="shared" si="1"/>
        <v>0</v>
      </c>
      <c r="AP18" s="40">
        <f t="shared" si="11"/>
        <v>0</v>
      </c>
      <c r="AQ18" s="40">
        <f t="shared" si="9"/>
        <v>0</v>
      </c>
      <c r="AR18" s="41">
        <f t="shared" si="9"/>
        <v>0</v>
      </c>
      <c r="AS18" s="41">
        <f t="shared" si="2"/>
        <v>0</v>
      </c>
      <c r="AT18" s="41">
        <f t="shared" si="2"/>
        <v>0</v>
      </c>
      <c r="AU18" s="41">
        <f t="shared" si="2"/>
        <v>0</v>
      </c>
      <c r="AV18" s="41">
        <f t="shared" si="2"/>
        <v>0</v>
      </c>
      <c r="AW18" s="41">
        <f t="shared" si="2"/>
        <v>0</v>
      </c>
      <c r="AX18" s="41">
        <f t="shared" si="2"/>
        <v>0</v>
      </c>
      <c r="AY18" s="42">
        <f t="shared" si="2"/>
        <v>0</v>
      </c>
      <c r="BA18" s="40">
        <f t="shared" si="3"/>
        <v>0</v>
      </c>
      <c r="BB18" s="40">
        <f t="shared" si="3"/>
        <v>0</v>
      </c>
      <c r="BC18" s="41">
        <f t="shared" si="3"/>
        <v>0</v>
      </c>
      <c r="BD18" s="41">
        <f t="shared" si="3"/>
        <v>0</v>
      </c>
      <c r="BE18" s="41">
        <f t="shared" si="3"/>
        <v>0</v>
      </c>
      <c r="BF18" s="41">
        <f t="shared" si="3"/>
        <v>0</v>
      </c>
      <c r="BG18" s="41">
        <f t="shared" si="3"/>
        <v>0</v>
      </c>
      <c r="BH18" s="41">
        <f t="shared" si="3"/>
        <v>0</v>
      </c>
      <c r="BI18" s="41">
        <f t="shared" si="3"/>
        <v>0</v>
      </c>
      <c r="BJ18" s="42">
        <f t="shared" si="3"/>
        <v>0</v>
      </c>
      <c r="BV18" s="54">
        <f t="shared" si="4"/>
        <v>1</v>
      </c>
      <c r="BW18" s="54" t="str">
        <f t="shared" si="4"/>
        <v xml:space="preserve"> </v>
      </c>
      <c r="BX18" s="54" t="str">
        <f t="shared" si="4"/>
        <v xml:space="preserve"> </v>
      </c>
      <c r="BY18" s="54" t="str">
        <f t="shared" si="4"/>
        <v xml:space="preserve"> </v>
      </c>
      <c r="BZ18" s="54" t="str">
        <f t="shared" si="4"/>
        <v xml:space="preserve"> </v>
      </c>
      <c r="CA18" s="54" t="str">
        <f t="shared" si="4"/>
        <v xml:space="preserve"> </v>
      </c>
      <c r="CB18" s="54" t="str">
        <f t="shared" si="4"/>
        <v xml:space="preserve"> </v>
      </c>
      <c r="CC18" s="54" t="str">
        <f t="shared" si="4"/>
        <v xml:space="preserve"> </v>
      </c>
      <c r="CD18" s="54" t="str">
        <f t="shared" si="4"/>
        <v xml:space="preserve"> </v>
      </c>
      <c r="CE18" s="55" t="e">
        <f t="shared" si="5"/>
        <v>#DIV/0!</v>
      </c>
      <c r="CF18" s="56">
        <f t="shared" si="6"/>
        <v>0.1</v>
      </c>
      <c r="CG18" s="56" t="e">
        <f t="shared" si="7"/>
        <v>#DIV/0!</v>
      </c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</row>
    <row r="19" spans="2:109" s="6" customFormat="1">
      <c r="B19" s="28"/>
      <c r="C19" s="28"/>
      <c r="D19" s="52">
        <f t="shared" si="8"/>
        <v>14</v>
      </c>
      <c r="E19" s="79" t="s">
        <v>98</v>
      </c>
      <c r="F19" s="79" t="s">
        <v>182</v>
      </c>
      <c r="G19" s="79" t="s">
        <v>200</v>
      </c>
      <c r="H19" s="80" t="s">
        <v>200</v>
      </c>
      <c r="I19" s="69" t="s">
        <v>201</v>
      </c>
      <c r="J19" s="243">
        <v>827987416</v>
      </c>
      <c r="K19" s="71" t="s">
        <v>1</v>
      </c>
      <c r="L19" s="72" t="s">
        <v>1</v>
      </c>
      <c r="M19" s="72" t="s">
        <v>180</v>
      </c>
      <c r="N19" s="72" t="s">
        <v>180</v>
      </c>
      <c r="O19" s="72" t="s">
        <v>1</v>
      </c>
      <c r="P19" s="72" t="s">
        <v>1</v>
      </c>
      <c r="Q19" s="81"/>
      <c r="R19" s="145" t="s">
        <v>51</v>
      </c>
      <c r="S19" s="37"/>
      <c r="T19" s="37"/>
      <c r="U19" s="37"/>
      <c r="V19" s="37"/>
      <c r="W19" s="37"/>
      <c r="X19" s="37"/>
      <c r="Y19" s="37"/>
      <c r="Z19" s="37"/>
      <c r="AA19" s="76"/>
      <c r="AB19" s="52">
        <v>0</v>
      </c>
      <c r="AC19" s="38">
        <v>0</v>
      </c>
      <c r="AD19" s="53" t="e">
        <f t="shared" si="0"/>
        <v>#DIV/0!</v>
      </c>
      <c r="AE19" s="39">
        <f t="shared" si="10"/>
        <v>1</v>
      </c>
      <c r="AF19" s="40">
        <f t="shared" si="1"/>
        <v>0</v>
      </c>
      <c r="AG19" s="41">
        <f t="shared" si="1"/>
        <v>0</v>
      </c>
      <c r="AH19" s="41">
        <f t="shared" si="1"/>
        <v>0</v>
      </c>
      <c r="AI19" s="41">
        <f t="shared" si="1"/>
        <v>0</v>
      </c>
      <c r="AJ19" s="41">
        <f t="shared" si="1"/>
        <v>0</v>
      </c>
      <c r="AK19" s="41">
        <f t="shared" si="1"/>
        <v>0</v>
      </c>
      <c r="AL19" s="41">
        <f t="shared" si="1"/>
        <v>0</v>
      </c>
      <c r="AM19" s="41">
        <f t="shared" si="1"/>
        <v>0</v>
      </c>
      <c r="AN19" s="42">
        <f t="shared" si="1"/>
        <v>0</v>
      </c>
      <c r="AP19" s="40">
        <f t="shared" si="11"/>
        <v>0</v>
      </c>
      <c r="AQ19" s="40">
        <f t="shared" si="9"/>
        <v>0</v>
      </c>
      <c r="AR19" s="41">
        <f t="shared" si="9"/>
        <v>0</v>
      </c>
      <c r="AS19" s="41">
        <f t="shared" si="2"/>
        <v>0</v>
      </c>
      <c r="AT19" s="41">
        <f t="shared" si="2"/>
        <v>0</v>
      </c>
      <c r="AU19" s="41">
        <f t="shared" si="2"/>
        <v>0</v>
      </c>
      <c r="AV19" s="41">
        <f t="shared" si="2"/>
        <v>0</v>
      </c>
      <c r="AW19" s="41">
        <f t="shared" si="2"/>
        <v>0</v>
      </c>
      <c r="AX19" s="41">
        <f t="shared" si="2"/>
        <v>0</v>
      </c>
      <c r="AY19" s="42">
        <f t="shared" si="2"/>
        <v>0</v>
      </c>
      <c r="BA19" s="40">
        <f t="shared" si="3"/>
        <v>0</v>
      </c>
      <c r="BB19" s="40">
        <f t="shared" si="3"/>
        <v>0</v>
      </c>
      <c r="BC19" s="41">
        <f t="shared" si="3"/>
        <v>0</v>
      </c>
      <c r="BD19" s="41">
        <f t="shared" si="3"/>
        <v>0</v>
      </c>
      <c r="BE19" s="41">
        <f t="shared" si="3"/>
        <v>0</v>
      </c>
      <c r="BF19" s="41">
        <f t="shared" si="3"/>
        <v>0</v>
      </c>
      <c r="BG19" s="41">
        <f t="shared" si="3"/>
        <v>0</v>
      </c>
      <c r="BH19" s="41">
        <f t="shared" si="3"/>
        <v>0</v>
      </c>
      <c r="BI19" s="41">
        <f t="shared" si="3"/>
        <v>0</v>
      </c>
      <c r="BJ19" s="42">
        <f t="shared" si="3"/>
        <v>0</v>
      </c>
      <c r="BV19" s="54">
        <f t="shared" si="4"/>
        <v>1</v>
      </c>
      <c r="BW19" s="54" t="str">
        <f t="shared" si="4"/>
        <v xml:space="preserve"> </v>
      </c>
      <c r="BX19" s="54" t="str">
        <f t="shared" si="4"/>
        <v xml:space="preserve"> </v>
      </c>
      <c r="BY19" s="54" t="str">
        <f t="shared" si="4"/>
        <v xml:space="preserve"> </v>
      </c>
      <c r="BZ19" s="54" t="str">
        <f t="shared" si="4"/>
        <v xml:space="preserve"> </v>
      </c>
      <c r="CA19" s="54" t="str">
        <f t="shared" si="4"/>
        <v xml:space="preserve"> </v>
      </c>
      <c r="CB19" s="54" t="str">
        <f t="shared" si="4"/>
        <v xml:space="preserve"> </v>
      </c>
      <c r="CC19" s="54" t="str">
        <f t="shared" si="4"/>
        <v xml:space="preserve"> </v>
      </c>
      <c r="CD19" s="54" t="str">
        <f t="shared" si="4"/>
        <v xml:space="preserve"> </v>
      </c>
      <c r="CE19" s="55" t="e">
        <f t="shared" si="5"/>
        <v>#DIV/0!</v>
      </c>
      <c r="CF19" s="56">
        <f t="shared" si="6"/>
        <v>0.1</v>
      </c>
      <c r="CG19" s="56" t="e">
        <f t="shared" si="7"/>
        <v>#DIV/0!</v>
      </c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</row>
    <row r="20" spans="2:109" s="6" customFormat="1">
      <c r="B20" s="28"/>
      <c r="C20" s="28"/>
      <c r="D20" s="52">
        <f t="shared" si="8"/>
        <v>15</v>
      </c>
      <c r="E20" s="57" t="s">
        <v>202</v>
      </c>
      <c r="F20" s="67" t="s">
        <v>182</v>
      </c>
      <c r="G20" s="67" t="s">
        <v>203</v>
      </c>
      <c r="H20" s="30" t="s">
        <v>203</v>
      </c>
      <c r="I20" s="75" t="s">
        <v>204</v>
      </c>
      <c r="J20" s="73">
        <v>579105703</v>
      </c>
      <c r="K20" s="71" t="s">
        <v>1</v>
      </c>
      <c r="L20" s="72" t="s">
        <v>1</v>
      </c>
      <c r="M20" s="72" t="s">
        <v>180</v>
      </c>
      <c r="N20" s="72" t="s">
        <v>180</v>
      </c>
      <c r="O20" s="72" t="s">
        <v>1</v>
      </c>
      <c r="P20" s="72" t="s">
        <v>1</v>
      </c>
      <c r="Q20" s="73"/>
      <c r="R20" s="145" t="s">
        <v>51</v>
      </c>
      <c r="S20" s="37"/>
      <c r="T20" s="37"/>
      <c r="U20" s="37"/>
      <c r="V20" s="37"/>
      <c r="W20" s="37"/>
      <c r="X20" s="37"/>
      <c r="Y20" s="37"/>
      <c r="Z20" s="37"/>
      <c r="AA20" s="76"/>
      <c r="AB20" s="52">
        <v>0</v>
      </c>
      <c r="AC20" s="38">
        <v>0</v>
      </c>
      <c r="AD20" s="53" t="e">
        <f t="shared" si="0"/>
        <v>#DIV/0!</v>
      </c>
      <c r="AE20" s="39">
        <f t="shared" si="10"/>
        <v>1</v>
      </c>
      <c r="AF20" s="40">
        <f t="shared" si="1"/>
        <v>0</v>
      </c>
      <c r="AG20" s="41">
        <f t="shared" si="1"/>
        <v>0</v>
      </c>
      <c r="AH20" s="41">
        <f t="shared" si="1"/>
        <v>0</v>
      </c>
      <c r="AI20" s="41">
        <f t="shared" si="1"/>
        <v>0</v>
      </c>
      <c r="AJ20" s="41">
        <f t="shared" si="1"/>
        <v>0</v>
      </c>
      <c r="AK20" s="41">
        <f t="shared" si="1"/>
        <v>0</v>
      </c>
      <c r="AL20" s="41">
        <f t="shared" si="1"/>
        <v>0</v>
      </c>
      <c r="AM20" s="41">
        <f t="shared" si="1"/>
        <v>0</v>
      </c>
      <c r="AN20" s="42">
        <f t="shared" si="1"/>
        <v>0</v>
      </c>
      <c r="AP20" s="40">
        <f t="shared" si="11"/>
        <v>0</v>
      </c>
      <c r="AQ20" s="40">
        <f t="shared" si="9"/>
        <v>0</v>
      </c>
      <c r="AR20" s="41">
        <f t="shared" si="9"/>
        <v>0</v>
      </c>
      <c r="AS20" s="41">
        <f t="shared" si="2"/>
        <v>0</v>
      </c>
      <c r="AT20" s="41">
        <f t="shared" si="2"/>
        <v>0</v>
      </c>
      <c r="AU20" s="41">
        <f t="shared" si="2"/>
        <v>0</v>
      </c>
      <c r="AV20" s="41">
        <f t="shared" si="2"/>
        <v>0</v>
      </c>
      <c r="AW20" s="41">
        <f t="shared" si="2"/>
        <v>0</v>
      </c>
      <c r="AX20" s="41">
        <f t="shared" si="2"/>
        <v>0</v>
      </c>
      <c r="AY20" s="42">
        <f t="shared" si="2"/>
        <v>0</v>
      </c>
      <c r="BA20" s="40">
        <f t="shared" si="3"/>
        <v>0</v>
      </c>
      <c r="BB20" s="40">
        <f t="shared" si="3"/>
        <v>0</v>
      </c>
      <c r="BC20" s="41">
        <f t="shared" si="3"/>
        <v>0</v>
      </c>
      <c r="BD20" s="41">
        <f t="shared" si="3"/>
        <v>0</v>
      </c>
      <c r="BE20" s="41">
        <f t="shared" si="3"/>
        <v>0</v>
      </c>
      <c r="BF20" s="41">
        <f t="shared" si="3"/>
        <v>0</v>
      </c>
      <c r="BG20" s="41">
        <f t="shared" si="3"/>
        <v>0</v>
      </c>
      <c r="BH20" s="41">
        <f t="shared" si="3"/>
        <v>0</v>
      </c>
      <c r="BI20" s="41">
        <f t="shared" si="3"/>
        <v>0</v>
      </c>
      <c r="BJ20" s="42">
        <f t="shared" si="3"/>
        <v>0</v>
      </c>
      <c r="BV20" s="54">
        <f t="shared" si="4"/>
        <v>1</v>
      </c>
      <c r="BW20" s="54" t="str">
        <f t="shared" si="4"/>
        <v xml:space="preserve"> </v>
      </c>
      <c r="BX20" s="54" t="str">
        <f t="shared" si="4"/>
        <v xml:space="preserve"> </v>
      </c>
      <c r="BY20" s="54" t="str">
        <f t="shared" si="4"/>
        <v xml:space="preserve"> </v>
      </c>
      <c r="BZ20" s="54" t="str">
        <f t="shared" si="4"/>
        <v xml:space="preserve"> </v>
      </c>
      <c r="CA20" s="54" t="str">
        <f t="shared" si="4"/>
        <v xml:space="preserve"> </v>
      </c>
      <c r="CB20" s="54" t="str">
        <f t="shared" si="4"/>
        <v xml:space="preserve"> </v>
      </c>
      <c r="CC20" s="54" t="str">
        <f t="shared" si="4"/>
        <v xml:space="preserve"> </v>
      </c>
      <c r="CD20" s="54" t="str">
        <f t="shared" si="4"/>
        <v xml:space="preserve"> </v>
      </c>
      <c r="CE20" s="55" t="e">
        <f t="shared" si="5"/>
        <v>#DIV/0!</v>
      </c>
      <c r="CF20" s="56">
        <f t="shared" si="6"/>
        <v>0.1</v>
      </c>
      <c r="CG20" s="56" t="e">
        <f t="shared" si="7"/>
        <v>#DIV/0!</v>
      </c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</row>
    <row r="21" spans="2:109" s="6" customFormat="1">
      <c r="B21" s="28"/>
      <c r="C21" s="28"/>
      <c r="D21" s="52">
        <f t="shared" si="8"/>
        <v>16</v>
      </c>
      <c r="E21" s="67" t="s">
        <v>205</v>
      </c>
      <c r="F21" s="67" t="s">
        <v>92</v>
      </c>
      <c r="G21" s="67" t="s">
        <v>206</v>
      </c>
      <c r="H21" s="67" t="s">
        <v>206</v>
      </c>
      <c r="I21" s="82" t="s">
        <v>207</v>
      </c>
      <c r="J21" s="157">
        <v>828287825</v>
      </c>
      <c r="K21" s="71" t="s">
        <v>1</v>
      </c>
      <c r="L21" s="72" t="s">
        <v>1</v>
      </c>
      <c r="M21" s="72" t="s">
        <v>180</v>
      </c>
      <c r="N21" s="72" t="s">
        <v>180</v>
      </c>
      <c r="O21" s="72" t="s">
        <v>1</v>
      </c>
      <c r="P21" s="72" t="s">
        <v>1</v>
      </c>
      <c r="Q21" s="73"/>
      <c r="R21" s="145" t="s">
        <v>51</v>
      </c>
      <c r="S21" s="37"/>
      <c r="T21" s="37"/>
      <c r="U21" s="37"/>
      <c r="V21" s="37"/>
      <c r="W21" s="37"/>
      <c r="X21" s="37"/>
      <c r="Y21" s="37"/>
      <c r="Z21" s="37"/>
      <c r="AA21" s="76"/>
      <c r="AB21" s="52">
        <v>0</v>
      </c>
      <c r="AC21" s="38">
        <v>0</v>
      </c>
      <c r="AD21" s="53" t="e">
        <f t="shared" si="0"/>
        <v>#DIV/0!</v>
      </c>
      <c r="AE21" s="39">
        <f t="shared" si="10"/>
        <v>1</v>
      </c>
      <c r="AF21" s="40">
        <f t="shared" si="1"/>
        <v>0</v>
      </c>
      <c r="AG21" s="41">
        <f t="shared" si="1"/>
        <v>0</v>
      </c>
      <c r="AH21" s="41">
        <f t="shared" si="1"/>
        <v>0</v>
      </c>
      <c r="AI21" s="41">
        <f t="shared" si="1"/>
        <v>0</v>
      </c>
      <c r="AJ21" s="41">
        <f t="shared" si="1"/>
        <v>0</v>
      </c>
      <c r="AK21" s="41">
        <f t="shared" si="1"/>
        <v>0</v>
      </c>
      <c r="AL21" s="41">
        <f t="shared" si="1"/>
        <v>0</v>
      </c>
      <c r="AM21" s="41">
        <f t="shared" si="1"/>
        <v>0</v>
      </c>
      <c r="AN21" s="42">
        <f t="shared" si="1"/>
        <v>0</v>
      </c>
      <c r="AP21" s="40">
        <f t="shared" si="11"/>
        <v>0</v>
      </c>
      <c r="AQ21" s="40">
        <f t="shared" si="9"/>
        <v>0</v>
      </c>
      <c r="AR21" s="41">
        <f t="shared" si="9"/>
        <v>0</v>
      </c>
      <c r="AS21" s="41">
        <f t="shared" si="2"/>
        <v>0</v>
      </c>
      <c r="AT21" s="41">
        <f t="shared" si="2"/>
        <v>0</v>
      </c>
      <c r="AU21" s="41">
        <f t="shared" si="2"/>
        <v>0</v>
      </c>
      <c r="AV21" s="41">
        <f t="shared" si="2"/>
        <v>0</v>
      </c>
      <c r="AW21" s="41">
        <f t="shared" si="2"/>
        <v>0</v>
      </c>
      <c r="AX21" s="41">
        <f t="shared" si="2"/>
        <v>0</v>
      </c>
      <c r="AY21" s="42">
        <f t="shared" si="2"/>
        <v>0</v>
      </c>
      <c r="BA21" s="40">
        <f t="shared" si="3"/>
        <v>0</v>
      </c>
      <c r="BB21" s="40">
        <f t="shared" si="3"/>
        <v>0</v>
      </c>
      <c r="BC21" s="41">
        <f t="shared" si="3"/>
        <v>0</v>
      </c>
      <c r="BD21" s="41">
        <f t="shared" si="3"/>
        <v>0</v>
      </c>
      <c r="BE21" s="41">
        <f t="shared" si="3"/>
        <v>0</v>
      </c>
      <c r="BF21" s="41">
        <f t="shared" si="3"/>
        <v>0</v>
      </c>
      <c r="BG21" s="41">
        <f t="shared" si="3"/>
        <v>0</v>
      </c>
      <c r="BH21" s="41">
        <f t="shared" si="3"/>
        <v>0</v>
      </c>
      <c r="BI21" s="41">
        <f t="shared" si="3"/>
        <v>0</v>
      </c>
      <c r="BJ21" s="42">
        <f t="shared" si="3"/>
        <v>0</v>
      </c>
      <c r="BV21" s="54">
        <f t="shared" si="4"/>
        <v>1</v>
      </c>
      <c r="BW21" s="54" t="str">
        <f t="shared" si="4"/>
        <v xml:space="preserve"> </v>
      </c>
      <c r="BX21" s="54" t="str">
        <f t="shared" si="4"/>
        <v xml:space="preserve"> </v>
      </c>
      <c r="BY21" s="54" t="str">
        <f t="shared" si="4"/>
        <v xml:space="preserve"> </v>
      </c>
      <c r="BZ21" s="54" t="str">
        <f t="shared" si="4"/>
        <v xml:space="preserve"> </v>
      </c>
      <c r="CA21" s="54" t="str">
        <f t="shared" si="4"/>
        <v xml:space="preserve"> </v>
      </c>
      <c r="CB21" s="54" t="str">
        <f t="shared" si="4"/>
        <v xml:space="preserve"> </v>
      </c>
      <c r="CC21" s="54" t="str">
        <f t="shared" si="4"/>
        <v xml:space="preserve"> </v>
      </c>
      <c r="CD21" s="54" t="str">
        <f t="shared" si="4"/>
        <v xml:space="preserve"> </v>
      </c>
      <c r="CE21" s="55" t="e">
        <f t="shared" si="5"/>
        <v>#DIV/0!</v>
      </c>
      <c r="CF21" s="56">
        <f t="shared" si="6"/>
        <v>0.1</v>
      </c>
      <c r="CG21" s="56" t="e">
        <f t="shared" si="7"/>
        <v>#DIV/0!</v>
      </c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</row>
    <row r="22" spans="2:109" s="6" customFormat="1">
      <c r="B22" s="28"/>
      <c r="C22" s="28"/>
      <c r="D22" s="52">
        <f t="shared" si="8"/>
        <v>17</v>
      </c>
      <c r="E22" s="30" t="s">
        <v>208</v>
      </c>
      <c r="F22" s="30" t="s">
        <v>182</v>
      </c>
      <c r="G22" s="30" t="s">
        <v>196</v>
      </c>
      <c r="H22" s="30" t="s">
        <v>196</v>
      </c>
      <c r="I22" s="69" t="s">
        <v>209</v>
      </c>
      <c r="J22" s="245">
        <v>833801240</v>
      </c>
      <c r="K22" s="71" t="s">
        <v>1</v>
      </c>
      <c r="L22" s="72" t="s">
        <v>1</v>
      </c>
      <c r="M22" s="72" t="s">
        <v>180</v>
      </c>
      <c r="N22" s="72" t="s">
        <v>180</v>
      </c>
      <c r="O22" s="72" t="s">
        <v>1</v>
      </c>
      <c r="P22" s="72" t="s">
        <v>1</v>
      </c>
      <c r="Q22" s="73"/>
      <c r="R22" s="145" t="s">
        <v>51</v>
      </c>
      <c r="S22" s="37"/>
      <c r="T22" s="37"/>
      <c r="U22" s="37"/>
      <c r="V22" s="37"/>
      <c r="W22" s="37"/>
      <c r="X22" s="37"/>
      <c r="Y22" s="37"/>
      <c r="Z22" s="37"/>
      <c r="AA22" s="76"/>
      <c r="AB22" s="52">
        <v>0</v>
      </c>
      <c r="AC22" s="38">
        <v>0</v>
      </c>
      <c r="AD22" s="53" t="e">
        <f t="shared" si="0"/>
        <v>#DIV/0!</v>
      </c>
      <c r="AE22" s="39">
        <f t="shared" si="10"/>
        <v>1</v>
      </c>
      <c r="AF22" s="40">
        <f t="shared" si="10"/>
        <v>0</v>
      </c>
      <c r="AG22" s="41">
        <f t="shared" si="10"/>
        <v>0</v>
      </c>
      <c r="AH22" s="41">
        <f t="shared" si="10"/>
        <v>0</v>
      </c>
      <c r="AI22" s="41">
        <f t="shared" si="10"/>
        <v>0</v>
      </c>
      <c r="AJ22" s="41">
        <f t="shared" si="10"/>
        <v>0</v>
      </c>
      <c r="AK22" s="41">
        <f t="shared" si="10"/>
        <v>0</v>
      </c>
      <c r="AL22" s="41">
        <f t="shared" si="10"/>
        <v>0</v>
      </c>
      <c r="AM22" s="41">
        <f t="shared" si="10"/>
        <v>0</v>
      </c>
      <c r="AN22" s="42">
        <f t="shared" si="10"/>
        <v>0</v>
      </c>
      <c r="AP22" s="40">
        <f t="shared" si="11"/>
        <v>0</v>
      </c>
      <c r="AQ22" s="40">
        <f t="shared" si="9"/>
        <v>0</v>
      </c>
      <c r="AR22" s="41">
        <f t="shared" si="9"/>
        <v>0</v>
      </c>
      <c r="AS22" s="41">
        <f t="shared" si="2"/>
        <v>0</v>
      </c>
      <c r="AT22" s="41">
        <f t="shared" si="2"/>
        <v>0</v>
      </c>
      <c r="AU22" s="41">
        <f t="shared" si="2"/>
        <v>0</v>
      </c>
      <c r="AV22" s="41">
        <f t="shared" si="2"/>
        <v>0</v>
      </c>
      <c r="AW22" s="41">
        <f t="shared" si="2"/>
        <v>0</v>
      </c>
      <c r="AX22" s="41">
        <f t="shared" si="2"/>
        <v>0</v>
      </c>
      <c r="AY22" s="42">
        <f t="shared" si="2"/>
        <v>0</v>
      </c>
      <c r="BA22" s="40">
        <f t="shared" si="3"/>
        <v>0</v>
      </c>
      <c r="BB22" s="40">
        <f t="shared" si="3"/>
        <v>0</v>
      </c>
      <c r="BC22" s="41">
        <f t="shared" si="3"/>
        <v>0</v>
      </c>
      <c r="BD22" s="41">
        <f t="shared" si="3"/>
        <v>0</v>
      </c>
      <c r="BE22" s="41">
        <f t="shared" si="3"/>
        <v>0</v>
      </c>
      <c r="BF22" s="41">
        <f t="shared" si="3"/>
        <v>0</v>
      </c>
      <c r="BG22" s="41">
        <f t="shared" si="3"/>
        <v>0</v>
      </c>
      <c r="BH22" s="41">
        <f t="shared" si="3"/>
        <v>0</v>
      </c>
      <c r="BI22" s="41">
        <f t="shared" si="3"/>
        <v>0</v>
      </c>
      <c r="BJ22" s="42">
        <f t="shared" si="3"/>
        <v>0</v>
      </c>
      <c r="BV22" s="54">
        <f t="shared" si="4"/>
        <v>1</v>
      </c>
      <c r="BW22" s="54" t="str">
        <f t="shared" si="4"/>
        <v xml:space="preserve"> </v>
      </c>
      <c r="BX22" s="54" t="str">
        <f t="shared" si="4"/>
        <v xml:space="preserve"> </v>
      </c>
      <c r="BY22" s="54" t="str">
        <f t="shared" si="4"/>
        <v xml:space="preserve"> </v>
      </c>
      <c r="BZ22" s="54" t="str">
        <f t="shared" si="4"/>
        <v xml:space="preserve"> </v>
      </c>
      <c r="CA22" s="54" t="str">
        <f t="shared" si="4"/>
        <v xml:space="preserve"> </v>
      </c>
      <c r="CB22" s="54" t="str">
        <f t="shared" si="4"/>
        <v xml:space="preserve"> </v>
      </c>
      <c r="CC22" s="54" t="str">
        <f t="shared" si="4"/>
        <v xml:space="preserve"> </v>
      </c>
      <c r="CD22" s="54" t="str">
        <f t="shared" si="4"/>
        <v xml:space="preserve"> </v>
      </c>
      <c r="CE22" s="55" t="e">
        <f t="shared" si="5"/>
        <v>#DIV/0!</v>
      </c>
      <c r="CF22" s="56">
        <f t="shared" si="6"/>
        <v>0.1</v>
      </c>
      <c r="CG22" s="56" t="e">
        <f t="shared" si="7"/>
        <v>#DIV/0!</v>
      </c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</row>
    <row r="23" spans="2:109" s="6" customFormat="1">
      <c r="B23" s="28"/>
      <c r="C23" s="28"/>
      <c r="D23" s="52">
        <f t="shared" si="8"/>
        <v>18</v>
      </c>
      <c r="E23" s="67" t="s">
        <v>141</v>
      </c>
      <c r="F23" s="67" t="s">
        <v>182</v>
      </c>
      <c r="G23" s="67" t="s">
        <v>142</v>
      </c>
      <c r="H23" s="67"/>
      <c r="I23" s="69" t="s">
        <v>210</v>
      </c>
      <c r="J23" s="243">
        <v>579073112</v>
      </c>
      <c r="K23" s="71" t="s">
        <v>1</v>
      </c>
      <c r="L23" s="72" t="s">
        <v>1</v>
      </c>
      <c r="M23" s="72" t="s">
        <v>180</v>
      </c>
      <c r="N23" s="72" t="s">
        <v>180</v>
      </c>
      <c r="O23" s="72" t="s">
        <v>1</v>
      </c>
      <c r="P23" s="72" t="s">
        <v>1</v>
      </c>
      <c r="Q23" s="73"/>
      <c r="R23" s="145" t="s">
        <v>51</v>
      </c>
      <c r="S23" s="37"/>
      <c r="T23" s="37"/>
      <c r="U23" s="37"/>
      <c r="V23" s="37"/>
      <c r="W23" s="37"/>
      <c r="X23" s="37"/>
      <c r="Y23" s="37"/>
      <c r="Z23" s="37"/>
      <c r="AA23" s="76"/>
      <c r="AB23" s="52">
        <v>0</v>
      </c>
      <c r="AC23" s="38">
        <v>0</v>
      </c>
      <c r="AD23" s="53" t="e">
        <f t="shared" si="0"/>
        <v>#DIV/0!</v>
      </c>
      <c r="AE23" s="39">
        <f t="shared" si="10"/>
        <v>1</v>
      </c>
      <c r="AF23" s="40">
        <f t="shared" si="10"/>
        <v>0</v>
      </c>
      <c r="AG23" s="41">
        <f t="shared" si="10"/>
        <v>0</v>
      </c>
      <c r="AH23" s="41">
        <f t="shared" si="10"/>
        <v>0</v>
      </c>
      <c r="AI23" s="41">
        <f t="shared" si="10"/>
        <v>0</v>
      </c>
      <c r="AJ23" s="41">
        <f t="shared" si="10"/>
        <v>0</v>
      </c>
      <c r="AK23" s="41">
        <f t="shared" si="10"/>
        <v>0</v>
      </c>
      <c r="AL23" s="41">
        <f t="shared" si="10"/>
        <v>0</v>
      </c>
      <c r="AM23" s="41">
        <f t="shared" si="10"/>
        <v>0</v>
      </c>
      <c r="AN23" s="42">
        <f t="shared" si="10"/>
        <v>0</v>
      </c>
      <c r="AP23" s="40">
        <f t="shared" si="11"/>
        <v>0</v>
      </c>
      <c r="AQ23" s="40">
        <f t="shared" si="11"/>
        <v>0</v>
      </c>
      <c r="AR23" s="41">
        <f t="shared" si="11"/>
        <v>0</v>
      </c>
      <c r="AS23" s="41">
        <f t="shared" si="2"/>
        <v>0</v>
      </c>
      <c r="AT23" s="41">
        <f t="shared" si="2"/>
        <v>0</v>
      </c>
      <c r="AU23" s="41">
        <f t="shared" si="2"/>
        <v>0</v>
      </c>
      <c r="AV23" s="41">
        <f t="shared" si="2"/>
        <v>0</v>
      </c>
      <c r="AW23" s="41">
        <f t="shared" si="2"/>
        <v>0</v>
      </c>
      <c r="AX23" s="41">
        <f t="shared" si="2"/>
        <v>0</v>
      </c>
      <c r="AY23" s="42">
        <f t="shared" si="2"/>
        <v>0</v>
      </c>
      <c r="BA23" s="40">
        <f t="shared" si="3"/>
        <v>0</v>
      </c>
      <c r="BB23" s="40">
        <f t="shared" si="3"/>
        <v>0</v>
      </c>
      <c r="BC23" s="41">
        <f t="shared" si="3"/>
        <v>0</v>
      </c>
      <c r="BD23" s="41">
        <f t="shared" si="3"/>
        <v>0</v>
      </c>
      <c r="BE23" s="41">
        <f t="shared" si="3"/>
        <v>0</v>
      </c>
      <c r="BF23" s="41">
        <f t="shared" si="3"/>
        <v>0</v>
      </c>
      <c r="BG23" s="41">
        <f t="shared" si="3"/>
        <v>0</v>
      </c>
      <c r="BH23" s="41">
        <f t="shared" si="3"/>
        <v>0</v>
      </c>
      <c r="BI23" s="41">
        <f t="shared" si="3"/>
        <v>0</v>
      </c>
      <c r="BJ23" s="42">
        <f t="shared" si="3"/>
        <v>0</v>
      </c>
      <c r="BV23" s="54">
        <f t="shared" si="4"/>
        <v>1</v>
      </c>
      <c r="BW23" s="54" t="str">
        <f t="shared" si="4"/>
        <v xml:space="preserve"> </v>
      </c>
      <c r="BX23" s="54" t="str">
        <f t="shared" si="4"/>
        <v xml:space="preserve"> </v>
      </c>
      <c r="BY23" s="54" t="str">
        <f t="shared" si="4"/>
        <v xml:space="preserve"> </v>
      </c>
      <c r="BZ23" s="54" t="str">
        <f t="shared" si="4"/>
        <v xml:space="preserve"> </v>
      </c>
      <c r="CA23" s="54" t="str">
        <f t="shared" si="4"/>
        <v xml:space="preserve"> </v>
      </c>
      <c r="CB23" s="54" t="str">
        <f t="shared" si="4"/>
        <v xml:space="preserve"> </v>
      </c>
      <c r="CC23" s="54" t="str">
        <f t="shared" si="4"/>
        <v xml:space="preserve"> </v>
      </c>
      <c r="CD23" s="54" t="str">
        <f t="shared" si="4"/>
        <v xml:space="preserve"> </v>
      </c>
      <c r="CE23" s="55" t="e">
        <f t="shared" si="5"/>
        <v>#DIV/0!</v>
      </c>
      <c r="CF23" s="56">
        <f t="shared" si="6"/>
        <v>0.1</v>
      </c>
      <c r="CG23" s="56" t="e">
        <f t="shared" si="7"/>
        <v>#DIV/0!</v>
      </c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</row>
    <row r="24" spans="2:109" s="6" customFormat="1">
      <c r="B24" s="28"/>
      <c r="C24" s="28"/>
      <c r="D24" s="52">
        <f t="shared" si="8"/>
        <v>19</v>
      </c>
      <c r="E24" s="67" t="s">
        <v>211</v>
      </c>
      <c r="F24" s="67" t="s">
        <v>212</v>
      </c>
      <c r="G24" s="67" t="s">
        <v>213</v>
      </c>
      <c r="H24" s="30" t="s">
        <v>214</v>
      </c>
      <c r="I24" s="69" t="s">
        <v>215</v>
      </c>
      <c r="J24" s="243">
        <v>734666523</v>
      </c>
      <c r="K24" s="71" t="s">
        <v>1</v>
      </c>
      <c r="L24" s="72" t="s">
        <v>1</v>
      </c>
      <c r="M24" s="72" t="s">
        <v>1</v>
      </c>
      <c r="N24" s="72" t="s">
        <v>180</v>
      </c>
      <c r="O24" s="72" t="s">
        <v>1</v>
      </c>
      <c r="P24" s="72"/>
      <c r="Q24" s="73" t="s">
        <v>180</v>
      </c>
      <c r="R24" s="145" t="s">
        <v>51</v>
      </c>
      <c r="S24" s="37" t="s">
        <v>51</v>
      </c>
      <c r="T24" s="37" t="s">
        <v>51</v>
      </c>
      <c r="U24" s="37"/>
      <c r="V24" s="37"/>
      <c r="W24" s="37"/>
      <c r="X24" s="37" t="s">
        <v>51</v>
      </c>
      <c r="Y24" s="37" t="s">
        <v>51</v>
      </c>
      <c r="Z24" s="37" t="s">
        <v>51</v>
      </c>
      <c r="AA24" s="76" t="s">
        <v>51</v>
      </c>
      <c r="AB24" s="52">
        <v>430</v>
      </c>
      <c r="AC24" s="38">
        <v>430</v>
      </c>
      <c r="AD24" s="53">
        <f t="shared" si="0"/>
        <v>0.7</v>
      </c>
      <c r="AE24" s="39">
        <f t="shared" si="10"/>
        <v>1</v>
      </c>
      <c r="AF24" s="40">
        <f t="shared" si="10"/>
        <v>1</v>
      </c>
      <c r="AG24" s="41">
        <f t="shared" si="10"/>
        <v>1</v>
      </c>
      <c r="AH24" s="41">
        <f t="shared" si="10"/>
        <v>0</v>
      </c>
      <c r="AI24" s="41">
        <f t="shared" si="10"/>
        <v>0</v>
      </c>
      <c r="AJ24" s="41">
        <f t="shared" si="10"/>
        <v>0</v>
      </c>
      <c r="AK24" s="41">
        <f t="shared" si="10"/>
        <v>1</v>
      </c>
      <c r="AL24" s="41">
        <f t="shared" si="10"/>
        <v>1</v>
      </c>
      <c r="AM24" s="41">
        <f t="shared" si="10"/>
        <v>1</v>
      </c>
      <c r="AN24" s="42">
        <f t="shared" si="10"/>
        <v>1</v>
      </c>
      <c r="AP24" s="40">
        <f t="shared" si="11"/>
        <v>0</v>
      </c>
      <c r="AQ24" s="40">
        <f t="shared" si="11"/>
        <v>0</v>
      </c>
      <c r="AR24" s="41">
        <f t="shared" si="11"/>
        <v>0</v>
      </c>
      <c r="AS24" s="41">
        <f t="shared" si="2"/>
        <v>0</v>
      </c>
      <c r="AT24" s="41">
        <f t="shared" si="2"/>
        <v>0</v>
      </c>
      <c r="AU24" s="41">
        <f t="shared" si="2"/>
        <v>0</v>
      </c>
      <c r="AV24" s="41">
        <f t="shared" si="2"/>
        <v>0</v>
      </c>
      <c r="AW24" s="41">
        <f t="shared" si="2"/>
        <v>0</v>
      </c>
      <c r="AX24" s="41">
        <f t="shared" si="2"/>
        <v>0</v>
      </c>
      <c r="AY24" s="42">
        <f t="shared" si="2"/>
        <v>0</v>
      </c>
      <c r="BA24" s="40">
        <f t="shared" si="3"/>
        <v>0</v>
      </c>
      <c r="BB24" s="40">
        <f t="shared" si="3"/>
        <v>0</v>
      </c>
      <c r="BC24" s="41">
        <f t="shared" si="3"/>
        <v>0</v>
      </c>
      <c r="BD24" s="41">
        <f t="shared" si="3"/>
        <v>0</v>
      </c>
      <c r="BE24" s="41">
        <f t="shared" si="3"/>
        <v>0</v>
      </c>
      <c r="BF24" s="41">
        <f t="shared" si="3"/>
        <v>0</v>
      </c>
      <c r="BG24" s="41">
        <f t="shared" si="3"/>
        <v>0</v>
      </c>
      <c r="BH24" s="41">
        <f t="shared" si="3"/>
        <v>0</v>
      </c>
      <c r="BI24" s="41">
        <f t="shared" si="3"/>
        <v>0</v>
      </c>
      <c r="BJ24" s="42">
        <f t="shared" si="3"/>
        <v>0</v>
      </c>
      <c r="BV24" s="54">
        <f t="shared" si="4"/>
        <v>1</v>
      </c>
      <c r="BW24" s="54">
        <f t="shared" si="4"/>
        <v>1</v>
      </c>
      <c r="BX24" s="54">
        <f t="shared" si="4"/>
        <v>1</v>
      </c>
      <c r="BY24" s="54" t="str">
        <f t="shared" si="4"/>
        <v xml:space="preserve"> </v>
      </c>
      <c r="BZ24" s="54" t="str">
        <f t="shared" si="4"/>
        <v xml:space="preserve"> </v>
      </c>
      <c r="CA24" s="54" t="str">
        <f t="shared" si="4"/>
        <v xml:space="preserve"> </v>
      </c>
      <c r="CB24" s="54">
        <f t="shared" si="4"/>
        <v>1</v>
      </c>
      <c r="CC24" s="54">
        <f t="shared" si="4"/>
        <v>1</v>
      </c>
      <c r="CD24" s="54">
        <f t="shared" si="4"/>
        <v>1</v>
      </c>
      <c r="CE24" s="55">
        <f t="shared" si="5"/>
        <v>1</v>
      </c>
      <c r="CF24" s="56">
        <f t="shared" si="6"/>
        <v>0.6</v>
      </c>
      <c r="CG24" s="56">
        <f t="shared" si="7"/>
        <v>0.1</v>
      </c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</row>
    <row r="25" spans="2:109" s="6" customFormat="1">
      <c r="B25" s="28"/>
      <c r="C25" s="28"/>
      <c r="D25" s="52">
        <f t="shared" si="8"/>
        <v>20</v>
      </c>
      <c r="E25" s="85" t="s">
        <v>216</v>
      </c>
      <c r="F25" s="46" t="s">
        <v>182</v>
      </c>
      <c r="G25" s="46" t="s">
        <v>217</v>
      </c>
      <c r="H25" s="46" t="s">
        <v>117</v>
      </c>
      <c r="I25" s="48" t="s">
        <v>218</v>
      </c>
      <c r="J25" s="157">
        <v>847016876</v>
      </c>
      <c r="K25" s="153" t="s">
        <v>1</v>
      </c>
      <c r="L25" s="86" t="s">
        <v>1</v>
      </c>
      <c r="M25" s="86" t="s">
        <v>180</v>
      </c>
      <c r="N25" s="86" t="s">
        <v>180</v>
      </c>
      <c r="O25" s="86" t="s">
        <v>1</v>
      </c>
      <c r="P25" s="86" t="s">
        <v>1</v>
      </c>
      <c r="Q25" s="81"/>
      <c r="R25" s="148" t="s">
        <v>51</v>
      </c>
      <c r="S25" s="37" t="s">
        <v>51</v>
      </c>
      <c r="T25" s="37" t="s">
        <v>51</v>
      </c>
      <c r="U25" s="37" t="s">
        <v>51</v>
      </c>
      <c r="V25" s="37" t="s">
        <v>51</v>
      </c>
      <c r="W25" s="37" t="s">
        <v>51</v>
      </c>
      <c r="X25" s="37" t="s">
        <v>51</v>
      </c>
      <c r="Y25" s="37" t="s">
        <v>51</v>
      </c>
      <c r="Z25" s="37" t="s">
        <v>51</v>
      </c>
      <c r="AA25" s="76" t="s">
        <v>51</v>
      </c>
      <c r="AB25" s="52">
        <v>20</v>
      </c>
      <c r="AC25" s="38">
        <v>20</v>
      </c>
      <c r="AD25" s="53">
        <f t="shared" si="0"/>
        <v>1</v>
      </c>
      <c r="AE25" s="39">
        <f t="shared" si="10"/>
        <v>1</v>
      </c>
      <c r="AF25" s="40">
        <f t="shared" si="10"/>
        <v>1</v>
      </c>
      <c r="AG25" s="41">
        <f t="shared" si="10"/>
        <v>1</v>
      </c>
      <c r="AH25" s="41">
        <f t="shared" si="10"/>
        <v>1</v>
      </c>
      <c r="AI25" s="41">
        <f t="shared" si="10"/>
        <v>1</v>
      </c>
      <c r="AJ25" s="41">
        <f t="shared" si="10"/>
        <v>1</v>
      </c>
      <c r="AK25" s="41">
        <f t="shared" si="10"/>
        <v>1</v>
      </c>
      <c r="AL25" s="41">
        <f t="shared" si="10"/>
        <v>1</v>
      </c>
      <c r="AM25" s="41">
        <f t="shared" si="10"/>
        <v>1</v>
      </c>
      <c r="AN25" s="42">
        <f t="shared" si="10"/>
        <v>1</v>
      </c>
      <c r="AP25" s="40">
        <f t="shared" si="11"/>
        <v>0</v>
      </c>
      <c r="AQ25" s="40">
        <f t="shared" si="11"/>
        <v>0</v>
      </c>
      <c r="AR25" s="41">
        <f t="shared" si="11"/>
        <v>0</v>
      </c>
      <c r="AS25" s="41">
        <f t="shared" si="2"/>
        <v>0</v>
      </c>
      <c r="AT25" s="41">
        <f t="shared" si="2"/>
        <v>0</v>
      </c>
      <c r="AU25" s="41">
        <f t="shared" si="2"/>
        <v>0</v>
      </c>
      <c r="AV25" s="41">
        <f t="shared" si="2"/>
        <v>0</v>
      </c>
      <c r="AW25" s="41">
        <f t="shared" si="2"/>
        <v>0</v>
      </c>
      <c r="AX25" s="41">
        <f t="shared" si="2"/>
        <v>0</v>
      </c>
      <c r="AY25" s="42">
        <f t="shared" si="2"/>
        <v>0</v>
      </c>
      <c r="BA25" s="40">
        <f t="shared" si="3"/>
        <v>0</v>
      </c>
      <c r="BB25" s="40">
        <f t="shared" si="3"/>
        <v>0</v>
      </c>
      <c r="BC25" s="41">
        <f t="shared" si="3"/>
        <v>0</v>
      </c>
      <c r="BD25" s="41">
        <f t="shared" si="3"/>
        <v>0</v>
      </c>
      <c r="BE25" s="41">
        <f t="shared" si="3"/>
        <v>0</v>
      </c>
      <c r="BF25" s="41">
        <f t="shared" si="3"/>
        <v>0</v>
      </c>
      <c r="BG25" s="41">
        <f t="shared" si="3"/>
        <v>0</v>
      </c>
      <c r="BH25" s="41">
        <f t="shared" si="3"/>
        <v>0</v>
      </c>
      <c r="BI25" s="41">
        <f t="shared" si="3"/>
        <v>0</v>
      </c>
      <c r="BJ25" s="42">
        <f t="shared" si="3"/>
        <v>0</v>
      </c>
      <c r="BV25" s="54">
        <f t="shared" si="4"/>
        <v>1</v>
      </c>
      <c r="BW25" s="54">
        <f t="shared" si="4"/>
        <v>1</v>
      </c>
      <c r="BX25" s="54">
        <f t="shared" si="4"/>
        <v>1</v>
      </c>
      <c r="BY25" s="54">
        <f t="shared" si="4"/>
        <v>1</v>
      </c>
      <c r="BZ25" s="54">
        <f t="shared" si="4"/>
        <v>1</v>
      </c>
      <c r="CA25" s="54">
        <f t="shared" si="4"/>
        <v>1</v>
      </c>
      <c r="CB25" s="54">
        <f t="shared" si="4"/>
        <v>1</v>
      </c>
      <c r="CC25" s="54">
        <f t="shared" si="4"/>
        <v>1</v>
      </c>
      <c r="CD25" s="54">
        <f t="shared" si="4"/>
        <v>1</v>
      </c>
      <c r="CE25" s="55">
        <f t="shared" si="5"/>
        <v>1</v>
      </c>
      <c r="CF25" s="56">
        <f t="shared" si="6"/>
        <v>0.9</v>
      </c>
      <c r="CG25" s="56">
        <f t="shared" si="7"/>
        <v>0.1</v>
      </c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</row>
    <row r="26" spans="2:109" s="6" customFormat="1">
      <c r="B26" s="28"/>
      <c r="C26" s="28"/>
      <c r="D26" s="52">
        <f t="shared" si="8"/>
        <v>21</v>
      </c>
      <c r="E26" s="30" t="s">
        <v>219</v>
      </c>
      <c r="F26" s="30" t="s">
        <v>220</v>
      </c>
      <c r="G26" s="47" t="s">
        <v>221</v>
      </c>
      <c r="H26" s="67" t="s">
        <v>222</v>
      </c>
      <c r="I26" s="87" t="s">
        <v>223</v>
      </c>
      <c r="J26" s="94"/>
      <c r="K26" s="71"/>
      <c r="L26" s="72"/>
      <c r="M26" s="72"/>
      <c r="N26" s="72"/>
      <c r="O26" s="72"/>
      <c r="P26" s="72"/>
      <c r="Q26" s="73"/>
      <c r="R26" s="145" t="s">
        <v>51</v>
      </c>
      <c r="S26" s="37"/>
      <c r="T26" s="37"/>
      <c r="U26" s="37"/>
      <c r="V26" s="37"/>
      <c r="W26" s="37"/>
      <c r="X26" s="37"/>
      <c r="Y26" s="37"/>
      <c r="Z26" s="37"/>
      <c r="AA26" s="76"/>
      <c r="AB26" s="52">
        <v>0</v>
      </c>
      <c r="AC26" s="38">
        <v>0</v>
      </c>
      <c r="AD26" s="53" t="e">
        <f t="shared" si="0"/>
        <v>#DIV/0!</v>
      </c>
      <c r="AE26" s="39">
        <f t="shared" si="10"/>
        <v>1</v>
      </c>
      <c r="AF26" s="40">
        <f t="shared" si="10"/>
        <v>0</v>
      </c>
      <c r="AG26" s="41">
        <f t="shared" si="10"/>
        <v>0</v>
      </c>
      <c r="AH26" s="41">
        <f t="shared" si="10"/>
        <v>0</v>
      </c>
      <c r="AI26" s="41">
        <f t="shared" si="10"/>
        <v>0</v>
      </c>
      <c r="AJ26" s="41">
        <f t="shared" si="10"/>
        <v>0</v>
      </c>
      <c r="AK26" s="41">
        <f t="shared" si="10"/>
        <v>0</v>
      </c>
      <c r="AL26" s="41">
        <f t="shared" si="10"/>
        <v>0</v>
      </c>
      <c r="AM26" s="41">
        <f t="shared" si="10"/>
        <v>0</v>
      </c>
      <c r="AN26" s="42">
        <f t="shared" si="10"/>
        <v>0</v>
      </c>
      <c r="AP26" s="40">
        <f t="shared" si="11"/>
        <v>0</v>
      </c>
      <c r="AQ26" s="40">
        <f t="shared" si="11"/>
        <v>0</v>
      </c>
      <c r="AR26" s="41">
        <f t="shared" si="11"/>
        <v>0</v>
      </c>
      <c r="AS26" s="41">
        <f t="shared" si="2"/>
        <v>0</v>
      </c>
      <c r="AT26" s="41">
        <f t="shared" si="2"/>
        <v>0</v>
      </c>
      <c r="AU26" s="41">
        <f t="shared" si="2"/>
        <v>0</v>
      </c>
      <c r="AV26" s="41">
        <f t="shared" si="2"/>
        <v>0</v>
      </c>
      <c r="AW26" s="41">
        <f t="shared" si="2"/>
        <v>0</v>
      </c>
      <c r="AX26" s="41">
        <f t="shared" si="2"/>
        <v>0</v>
      </c>
      <c r="AY26" s="42">
        <f t="shared" si="2"/>
        <v>0</v>
      </c>
      <c r="BA26" s="40">
        <f t="shared" si="3"/>
        <v>0</v>
      </c>
      <c r="BB26" s="40">
        <f t="shared" si="3"/>
        <v>0</v>
      </c>
      <c r="BC26" s="41">
        <f t="shared" si="3"/>
        <v>0</v>
      </c>
      <c r="BD26" s="41">
        <f t="shared" si="3"/>
        <v>0</v>
      </c>
      <c r="BE26" s="41">
        <f t="shared" si="3"/>
        <v>0</v>
      </c>
      <c r="BF26" s="41">
        <f t="shared" si="3"/>
        <v>0</v>
      </c>
      <c r="BG26" s="41">
        <f t="shared" si="3"/>
        <v>0</v>
      </c>
      <c r="BH26" s="41">
        <f t="shared" si="3"/>
        <v>0</v>
      </c>
      <c r="BI26" s="41">
        <f t="shared" si="3"/>
        <v>0</v>
      </c>
      <c r="BJ26" s="42">
        <f t="shared" si="3"/>
        <v>0</v>
      </c>
      <c r="BV26" s="54">
        <f t="shared" si="4"/>
        <v>1</v>
      </c>
      <c r="BW26" s="54" t="str">
        <f t="shared" si="4"/>
        <v xml:space="preserve"> </v>
      </c>
      <c r="BX26" s="54" t="str">
        <f t="shared" si="4"/>
        <v xml:space="preserve"> </v>
      </c>
      <c r="BY26" s="54" t="str">
        <f t="shared" si="4"/>
        <v xml:space="preserve"> </v>
      </c>
      <c r="BZ26" s="54" t="str">
        <f t="shared" si="4"/>
        <v xml:space="preserve"> </v>
      </c>
      <c r="CA26" s="54" t="str">
        <f t="shared" si="4"/>
        <v xml:space="preserve"> </v>
      </c>
      <c r="CB26" s="54" t="str">
        <f t="shared" si="4"/>
        <v xml:space="preserve"> </v>
      </c>
      <c r="CC26" s="54" t="str">
        <f t="shared" si="4"/>
        <v xml:space="preserve"> </v>
      </c>
      <c r="CD26" s="54" t="str">
        <f t="shared" si="4"/>
        <v xml:space="preserve"> </v>
      </c>
      <c r="CE26" s="55" t="e">
        <f t="shared" si="5"/>
        <v>#DIV/0!</v>
      </c>
      <c r="CF26" s="56">
        <f t="shared" si="6"/>
        <v>0.1</v>
      </c>
      <c r="CG26" s="56" t="e">
        <f t="shared" si="7"/>
        <v>#DIV/0!</v>
      </c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</row>
    <row r="27" spans="2:109" s="6" customFormat="1" ht="15" customHeight="1">
      <c r="B27" s="28"/>
      <c r="C27" s="28"/>
      <c r="D27" s="52" t="str">
        <f t="shared" si="8"/>
        <v xml:space="preserve"> </v>
      </c>
      <c r="E27" s="46"/>
      <c r="F27" s="46"/>
      <c r="G27" s="46"/>
      <c r="H27" s="47"/>
      <c r="I27" s="88"/>
      <c r="J27" s="95"/>
      <c r="K27" s="153"/>
      <c r="L27" s="86"/>
      <c r="M27" s="86"/>
      <c r="N27" s="86"/>
      <c r="O27" s="86"/>
      <c r="P27" s="86"/>
      <c r="Q27" s="51"/>
      <c r="R27" s="148"/>
      <c r="S27" s="61"/>
      <c r="T27" s="61"/>
      <c r="U27" s="61"/>
      <c r="V27" s="61"/>
      <c r="W27" s="61"/>
      <c r="X27" s="61"/>
      <c r="Y27" s="61"/>
      <c r="Z27" s="61"/>
      <c r="AA27" s="90"/>
      <c r="AB27" s="52"/>
      <c r="AC27" s="38"/>
      <c r="AD27" s="53" t="e">
        <f t="shared" si="0"/>
        <v>#DIV/0!</v>
      </c>
      <c r="AE27" s="39">
        <f t="shared" si="10"/>
        <v>0</v>
      </c>
      <c r="AF27" s="40">
        <f t="shared" si="10"/>
        <v>0</v>
      </c>
      <c r="AG27" s="41">
        <f t="shared" si="10"/>
        <v>0</v>
      </c>
      <c r="AH27" s="41">
        <f t="shared" si="10"/>
        <v>0</v>
      </c>
      <c r="AI27" s="41">
        <f t="shared" si="10"/>
        <v>0</v>
      </c>
      <c r="AJ27" s="41">
        <f t="shared" si="10"/>
        <v>0</v>
      </c>
      <c r="AK27" s="41">
        <f t="shared" si="10"/>
        <v>0</v>
      </c>
      <c r="AL27" s="41">
        <f t="shared" si="10"/>
        <v>0</v>
      </c>
      <c r="AM27" s="41">
        <f t="shared" si="10"/>
        <v>0</v>
      </c>
      <c r="AN27" s="42">
        <f t="shared" si="10"/>
        <v>0</v>
      </c>
      <c r="AP27" s="40">
        <f t="shared" si="11"/>
        <v>0</v>
      </c>
      <c r="AQ27" s="40">
        <f t="shared" si="11"/>
        <v>0</v>
      </c>
      <c r="AR27" s="41">
        <f t="shared" si="11"/>
        <v>0</v>
      </c>
      <c r="AS27" s="41">
        <f t="shared" si="2"/>
        <v>0</v>
      </c>
      <c r="AT27" s="41">
        <f t="shared" si="2"/>
        <v>0</v>
      </c>
      <c r="AU27" s="41">
        <f t="shared" si="2"/>
        <v>0</v>
      </c>
      <c r="AV27" s="41">
        <f t="shared" si="2"/>
        <v>0</v>
      </c>
      <c r="AW27" s="41">
        <f t="shared" si="2"/>
        <v>0</v>
      </c>
      <c r="AX27" s="41">
        <f t="shared" si="2"/>
        <v>0</v>
      </c>
      <c r="AY27" s="42">
        <f t="shared" si="2"/>
        <v>0</v>
      </c>
      <c r="BA27" s="40">
        <f t="shared" si="3"/>
        <v>0</v>
      </c>
      <c r="BB27" s="40">
        <f t="shared" si="3"/>
        <v>0</v>
      </c>
      <c r="BC27" s="41">
        <f t="shared" si="3"/>
        <v>0</v>
      </c>
      <c r="BD27" s="41">
        <f t="shared" si="3"/>
        <v>0</v>
      </c>
      <c r="BE27" s="41">
        <f t="shared" si="3"/>
        <v>0</v>
      </c>
      <c r="BF27" s="41">
        <f t="shared" si="3"/>
        <v>0</v>
      </c>
      <c r="BG27" s="41">
        <f t="shared" si="3"/>
        <v>0</v>
      </c>
      <c r="BH27" s="41">
        <f t="shared" si="3"/>
        <v>0</v>
      </c>
      <c r="BI27" s="41">
        <f t="shared" si="3"/>
        <v>0</v>
      </c>
      <c r="BJ27" s="42">
        <f t="shared" si="3"/>
        <v>0</v>
      </c>
      <c r="BV27" s="54" t="str">
        <f t="shared" si="4"/>
        <v xml:space="preserve"> </v>
      </c>
      <c r="BW27" s="54" t="str">
        <f t="shared" si="4"/>
        <v xml:space="preserve"> </v>
      </c>
      <c r="BX27" s="54" t="str">
        <f t="shared" si="4"/>
        <v xml:space="preserve"> </v>
      </c>
      <c r="BY27" s="54" t="str">
        <f t="shared" si="4"/>
        <v xml:space="preserve"> </v>
      </c>
      <c r="BZ27" s="54" t="str">
        <f t="shared" si="4"/>
        <v xml:space="preserve"> </v>
      </c>
      <c r="CA27" s="54" t="str">
        <f t="shared" si="4"/>
        <v xml:space="preserve"> </v>
      </c>
      <c r="CB27" s="54" t="str">
        <f t="shared" si="4"/>
        <v xml:space="preserve"> </v>
      </c>
      <c r="CC27" s="54" t="str">
        <f t="shared" si="4"/>
        <v xml:space="preserve"> </v>
      </c>
      <c r="CD27" s="54" t="str">
        <f t="shared" si="4"/>
        <v xml:space="preserve"> </v>
      </c>
      <c r="CE27" s="55" t="e">
        <f t="shared" si="5"/>
        <v>#DIV/0!</v>
      </c>
      <c r="CF27" s="56">
        <f t="shared" si="6"/>
        <v>0</v>
      </c>
      <c r="CG27" s="56" t="e">
        <f t="shared" si="7"/>
        <v>#DIV/0!</v>
      </c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</row>
    <row r="28" spans="2:109" s="6" customFormat="1">
      <c r="B28" s="28"/>
      <c r="C28" s="28"/>
      <c r="D28" s="52" t="str">
        <f t="shared" si="8"/>
        <v xml:space="preserve"> </v>
      </c>
      <c r="E28" s="67"/>
      <c r="F28" s="67"/>
      <c r="G28" s="67"/>
      <c r="H28" s="67"/>
      <c r="I28" s="82"/>
      <c r="J28" s="94"/>
      <c r="K28" s="71"/>
      <c r="L28" s="72"/>
      <c r="M28" s="72"/>
      <c r="N28" s="72"/>
      <c r="O28" s="72"/>
      <c r="P28" s="72"/>
      <c r="Q28" s="73"/>
      <c r="R28" s="145"/>
      <c r="S28" s="37"/>
      <c r="T28" s="37"/>
      <c r="U28" s="37"/>
      <c r="V28" s="37"/>
      <c r="W28" s="37"/>
      <c r="X28" s="37"/>
      <c r="Y28" s="37"/>
      <c r="Z28" s="37"/>
      <c r="AA28" s="76"/>
      <c r="AB28" s="52"/>
      <c r="AC28" s="38"/>
      <c r="AD28" s="53" t="e">
        <f t="shared" si="0"/>
        <v>#DIV/0!</v>
      </c>
      <c r="AE28" s="39">
        <f t="shared" si="10"/>
        <v>0</v>
      </c>
      <c r="AF28" s="40">
        <f t="shared" si="10"/>
        <v>0</v>
      </c>
      <c r="AG28" s="41">
        <f t="shared" si="10"/>
        <v>0</v>
      </c>
      <c r="AH28" s="41">
        <f t="shared" si="10"/>
        <v>0</v>
      </c>
      <c r="AI28" s="41">
        <f t="shared" si="10"/>
        <v>0</v>
      </c>
      <c r="AJ28" s="41">
        <f t="shared" si="10"/>
        <v>0</v>
      </c>
      <c r="AK28" s="41">
        <f t="shared" si="10"/>
        <v>0</v>
      </c>
      <c r="AL28" s="41">
        <f t="shared" si="10"/>
        <v>0</v>
      </c>
      <c r="AM28" s="41">
        <f t="shared" si="10"/>
        <v>0</v>
      </c>
      <c r="AN28" s="42">
        <f t="shared" si="10"/>
        <v>0</v>
      </c>
      <c r="AP28" s="40">
        <f t="shared" si="11"/>
        <v>0</v>
      </c>
      <c r="AQ28" s="40">
        <f t="shared" si="11"/>
        <v>0</v>
      </c>
      <c r="AR28" s="41">
        <f t="shared" si="11"/>
        <v>0</v>
      </c>
      <c r="AS28" s="41">
        <f t="shared" si="2"/>
        <v>0</v>
      </c>
      <c r="AT28" s="41">
        <f t="shared" si="2"/>
        <v>0</v>
      </c>
      <c r="AU28" s="41">
        <f t="shared" si="2"/>
        <v>0</v>
      </c>
      <c r="AV28" s="41">
        <f t="shared" si="2"/>
        <v>0</v>
      </c>
      <c r="AW28" s="41">
        <f t="shared" si="2"/>
        <v>0</v>
      </c>
      <c r="AX28" s="41">
        <f t="shared" si="2"/>
        <v>0</v>
      </c>
      <c r="AY28" s="42">
        <f t="shared" si="2"/>
        <v>0</v>
      </c>
      <c r="BA28" s="40">
        <f t="shared" si="3"/>
        <v>0</v>
      </c>
      <c r="BB28" s="40">
        <f t="shared" si="3"/>
        <v>0</v>
      </c>
      <c r="BC28" s="41">
        <f t="shared" si="3"/>
        <v>0</v>
      </c>
      <c r="BD28" s="41">
        <f t="shared" si="3"/>
        <v>0</v>
      </c>
      <c r="BE28" s="41">
        <f t="shared" si="3"/>
        <v>0</v>
      </c>
      <c r="BF28" s="41">
        <f t="shared" si="3"/>
        <v>0</v>
      </c>
      <c r="BG28" s="41">
        <f t="shared" si="3"/>
        <v>0</v>
      </c>
      <c r="BH28" s="41">
        <f t="shared" si="3"/>
        <v>0</v>
      </c>
      <c r="BI28" s="41">
        <f t="shared" si="3"/>
        <v>0</v>
      </c>
      <c r="BJ28" s="42">
        <f t="shared" si="3"/>
        <v>0</v>
      </c>
      <c r="BV28" s="54" t="str">
        <f t="shared" si="4"/>
        <v xml:space="preserve"> </v>
      </c>
      <c r="BW28" s="54" t="str">
        <f t="shared" si="4"/>
        <v xml:space="preserve"> </v>
      </c>
      <c r="BX28" s="54" t="str">
        <f t="shared" si="4"/>
        <v xml:space="preserve"> </v>
      </c>
      <c r="BY28" s="54" t="str">
        <f t="shared" si="4"/>
        <v xml:space="preserve"> </v>
      </c>
      <c r="BZ28" s="54" t="str">
        <f t="shared" si="4"/>
        <v xml:space="preserve"> </v>
      </c>
      <c r="CA28" s="54" t="str">
        <f t="shared" si="4"/>
        <v xml:space="preserve"> </v>
      </c>
      <c r="CB28" s="54" t="str">
        <f t="shared" si="4"/>
        <v xml:space="preserve"> </v>
      </c>
      <c r="CC28" s="54" t="str">
        <f t="shared" si="4"/>
        <v xml:space="preserve"> </v>
      </c>
      <c r="CD28" s="54" t="str">
        <f t="shared" si="4"/>
        <v xml:space="preserve"> </v>
      </c>
      <c r="CE28" s="55" t="e">
        <f t="shared" si="5"/>
        <v>#DIV/0!</v>
      </c>
      <c r="CF28" s="56">
        <f t="shared" si="6"/>
        <v>0</v>
      </c>
      <c r="CG28" s="56" t="e">
        <f t="shared" si="7"/>
        <v>#DIV/0!</v>
      </c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</row>
    <row r="29" spans="2:109" s="66" customFormat="1" hidden="1">
      <c r="B29" s="28"/>
      <c r="C29" s="28"/>
      <c r="D29" s="52" t="str">
        <f t="shared" si="8"/>
        <v xml:space="preserve"> </v>
      </c>
      <c r="E29" s="85"/>
      <c r="F29" s="46"/>
      <c r="G29" s="46"/>
      <c r="H29" s="46"/>
      <c r="I29" s="91"/>
      <c r="J29" s="94"/>
      <c r="K29" s="153"/>
      <c r="L29" s="86"/>
      <c r="M29" s="86"/>
      <c r="N29" s="86"/>
      <c r="O29" s="86"/>
      <c r="P29" s="86"/>
      <c r="Q29" s="81"/>
      <c r="R29" s="148"/>
      <c r="S29" s="37"/>
      <c r="T29" s="37"/>
      <c r="U29" s="37"/>
      <c r="V29" s="37"/>
      <c r="W29" s="37"/>
      <c r="X29" s="37"/>
      <c r="Y29" s="37"/>
      <c r="Z29" s="37"/>
      <c r="AA29" s="76"/>
      <c r="AB29" s="52"/>
      <c r="AC29" s="38"/>
      <c r="AD29" s="53" t="e">
        <f t="shared" si="0"/>
        <v>#DIV/0!</v>
      </c>
      <c r="AE29" s="39">
        <f t="shared" si="10"/>
        <v>0</v>
      </c>
      <c r="AF29" s="40">
        <f t="shared" si="10"/>
        <v>0</v>
      </c>
      <c r="AG29" s="41">
        <f t="shared" si="10"/>
        <v>0</v>
      </c>
      <c r="AH29" s="41">
        <f t="shared" si="10"/>
        <v>0</v>
      </c>
      <c r="AI29" s="41">
        <f t="shared" si="10"/>
        <v>0</v>
      </c>
      <c r="AJ29" s="41">
        <f t="shared" si="10"/>
        <v>0</v>
      </c>
      <c r="AK29" s="41">
        <f t="shared" si="10"/>
        <v>0</v>
      </c>
      <c r="AL29" s="41">
        <f t="shared" si="10"/>
        <v>0</v>
      </c>
      <c r="AM29" s="41">
        <f t="shared" si="10"/>
        <v>0</v>
      </c>
      <c r="AN29" s="42">
        <f t="shared" si="10"/>
        <v>0</v>
      </c>
      <c r="AO29" s="6"/>
      <c r="AP29" s="40">
        <f t="shared" si="11"/>
        <v>0</v>
      </c>
      <c r="AQ29" s="40">
        <f t="shared" si="11"/>
        <v>0</v>
      </c>
      <c r="AR29" s="41">
        <f t="shared" si="11"/>
        <v>0</v>
      </c>
      <c r="AS29" s="41">
        <f t="shared" si="2"/>
        <v>0</v>
      </c>
      <c r="AT29" s="41">
        <f t="shared" si="2"/>
        <v>0</v>
      </c>
      <c r="AU29" s="41">
        <f t="shared" si="2"/>
        <v>0</v>
      </c>
      <c r="AV29" s="41">
        <f t="shared" si="2"/>
        <v>0</v>
      </c>
      <c r="AW29" s="41">
        <f t="shared" si="2"/>
        <v>0</v>
      </c>
      <c r="AX29" s="41">
        <f t="shared" si="2"/>
        <v>0</v>
      </c>
      <c r="AY29" s="42">
        <f t="shared" si="2"/>
        <v>0</v>
      </c>
      <c r="AZ29" s="6"/>
      <c r="BA29" s="40">
        <f t="shared" si="3"/>
        <v>0</v>
      </c>
      <c r="BB29" s="40">
        <f t="shared" si="3"/>
        <v>0</v>
      </c>
      <c r="BC29" s="41">
        <f t="shared" si="3"/>
        <v>0</v>
      </c>
      <c r="BD29" s="41">
        <f t="shared" si="3"/>
        <v>0</v>
      </c>
      <c r="BE29" s="41">
        <f t="shared" si="3"/>
        <v>0</v>
      </c>
      <c r="BF29" s="41">
        <f t="shared" si="3"/>
        <v>0</v>
      </c>
      <c r="BG29" s="41">
        <f t="shared" si="3"/>
        <v>0</v>
      </c>
      <c r="BH29" s="41">
        <f t="shared" si="3"/>
        <v>0</v>
      </c>
      <c r="BI29" s="41">
        <f t="shared" si="3"/>
        <v>0</v>
      </c>
      <c r="BJ29" s="42">
        <f t="shared" si="3"/>
        <v>0</v>
      </c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54" t="str">
        <f t="shared" si="4"/>
        <v xml:space="preserve"> </v>
      </c>
      <c r="BW29" s="54" t="str">
        <f t="shared" si="4"/>
        <v xml:space="preserve"> </v>
      </c>
      <c r="BX29" s="54" t="str">
        <f t="shared" si="4"/>
        <v xml:space="preserve"> </v>
      </c>
      <c r="BY29" s="54" t="str">
        <f t="shared" si="4"/>
        <v xml:space="preserve"> </v>
      </c>
      <c r="BZ29" s="54" t="str">
        <f t="shared" si="4"/>
        <v xml:space="preserve"> </v>
      </c>
      <c r="CA29" s="54" t="str">
        <f t="shared" si="4"/>
        <v xml:space="preserve"> </v>
      </c>
      <c r="CB29" s="54" t="str">
        <f t="shared" si="4"/>
        <v xml:space="preserve"> </v>
      </c>
      <c r="CC29" s="54" t="str">
        <f t="shared" si="4"/>
        <v xml:space="preserve"> </v>
      </c>
      <c r="CD29" s="54" t="str">
        <f t="shared" si="4"/>
        <v xml:space="preserve"> </v>
      </c>
      <c r="CE29" s="55" t="e">
        <f t="shared" si="5"/>
        <v>#DIV/0!</v>
      </c>
      <c r="CF29" s="56">
        <f t="shared" si="6"/>
        <v>0</v>
      </c>
      <c r="CG29" s="56" t="e">
        <f t="shared" si="7"/>
        <v>#DIV/0!</v>
      </c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7"/>
      <c r="DE29" s="77"/>
    </row>
    <row r="30" spans="2:109" s="66" customFormat="1" hidden="1">
      <c r="B30" s="28"/>
      <c r="C30" s="28"/>
      <c r="D30" s="52" t="str">
        <f t="shared" si="8"/>
        <v xml:space="preserve"> </v>
      </c>
      <c r="E30" s="67"/>
      <c r="F30" s="67"/>
      <c r="G30" s="67"/>
      <c r="H30" s="67"/>
      <c r="I30" s="92"/>
      <c r="J30" s="94"/>
      <c r="K30" s="71"/>
      <c r="L30" s="72"/>
      <c r="M30" s="72"/>
      <c r="N30" s="72"/>
      <c r="O30" s="72"/>
      <c r="P30" s="72"/>
      <c r="Q30" s="73"/>
      <c r="R30" s="145"/>
      <c r="S30" s="37"/>
      <c r="T30" s="37"/>
      <c r="U30" s="37"/>
      <c r="V30" s="37"/>
      <c r="W30" s="37"/>
      <c r="X30" s="37"/>
      <c r="Y30" s="37"/>
      <c r="Z30" s="37"/>
      <c r="AA30" s="76"/>
      <c r="AB30" s="52"/>
      <c r="AC30" s="38"/>
      <c r="AD30" s="53" t="e">
        <f t="shared" si="0"/>
        <v>#DIV/0!</v>
      </c>
      <c r="AE30" s="39">
        <f t="shared" si="10"/>
        <v>0</v>
      </c>
      <c r="AF30" s="40">
        <f t="shared" si="10"/>
        <v>0</v>
      </c>
      <c r="AG30" s="41">
        <f t="shared" si="10"/>
        <v>0</v>
      </c>
      <c r="AH30" s="41">
        <f t="shared" si="10"/>
        <v>0</v>
      </c>
      <c r="AI30" s="41">
        <f t="shared" si="10"/>
        <v>0</v>
      </c>
      <c r="AJ30" s="41">
        <f t="shared" si="10"/>
        <v>0</v>
      </c>
      <c r="AK30" s="41">
        <f t="shared" si="10"/>
        <v>0</v>
      </c>
      <c r="AL30" s="41">
        <f t="shared" si="10"/>
        <v>0</v>
      </c>
      <c r="AM30" s="41">
        <f t="shared" si="10"/>
        <v>0</v>
      </c>
      <c r="AN30" s="42">
        <f t="shared" si="10"/>
        <v>0</v>
      </c>
      <c r="AO30" s="6"/>
      <c r="AP30" s="40">
        <f t="shared" si="11"/>
        <v>0</v>
      </c>
      <c r="AQ30" s="40">
        <f t="shared" si="11"/>
        <v>0</v>
      </c>
      <c r="AR30" s="41">
        <f t="shared" si="11"/>
        <v>0</v>
      </c>
      <c r="AS30" s="64">
        <f t="shared" si="2"/>
        <v>0</v>
      </c>
      <c r="AT30" s="64">
        <f t="shared" si="2"/>
        <v>0</v>
      </c>
      <c r="AU30" s="64">
        <f t="shared" si="2"/>
        <v>0</v>
      </c>
      <c r="AV30" s="64">
        <f t="shared" si="2"/>
        <v>0</v>
      </c>
      <c r="AW30" s="64">
        <f t="shared" si="2"/>
        <v>0</v>
      </c>
      <c r="AX30" s="64">
        <f t="shared" si="2"/>
        <v>0</v>
      </c>
      <c r="AY30" s="65">
        <f t="shared" si="2"/>
        <v>0</v>
      </c>
      <c r="BA30" s="63">
        <f t="shared" si="3"/>
        <v>0</v>
      </c>
      <c r="BB30" s="63">
        <f t="shared" si="3"/>
        <v>0</v>
      </c>
      <c r="BC30" s="64">
        <f t="shared" si="3"/>
        <v>0</v>
      </c>
      <c r="BD30" s="64">
        <f t="shared" si="3"/>
        <v>0</v>
      </c>
      <c r="BE30" s="64">
        <f t="shared" si="3"/>
        <v>0</v>
      </c>
      <c r="BF30" s="64">
        <f t="shared" si="3"/>
        <v>0</v>
      </c>
      <c r="BG30" s="64">
        <f t="shared" si="3"/>
        <v>0</v>
      </c>
      <c r="BH30" s="64">
        <f t="shared" si="3"/>
        <v>0</v>
      </c>
      <c r="BI30" s="64">
        <f t="shared" si="3"/>
        <v>0</v>
      </c>
      <c r="BJ30" s="65">
        <f t="shared" si="3"/>
        <v>0</v>
      </c>
      <c r="BV30" s="54" t="str">
        <f t="shared" si="4"/>
        <v xml:space="preserve"> </v>
      </c>
      <c r="BW30" s="54" t="str">
        <f t="shared" si="4"/>
        <v xml:space="preserve"> </v>
      </c>
      <c r="BX30" s="54" t="str">
        <f t="shared" si="4"/>
        <v xml:space="preserve"> </v>
      </c>
      <c r="BY30" s="54" t="str">
        <f t="shared" si="4"/>
        <v xml:space="preserve"> </v>
      </c>
      <c r="BZ30" s="54" t="str">
        <f t="shared" si="4"/>
        <v xml:space="preserve"> </v>
      </c>
      <c r="CA30" s="54" t="str">
        <f t="shared" si="4"/>
        <v xml:space="preserve"> </v>
      </c>
      <c r="CB30" s="54" t="str">
        <f t="shared" si="4"/>
        <v xml:space="preserve"> </v>
      </c>
      <c r="CC30" s="54" t="str">
        <f t="shared" si="4"/>
        <v xml:space="preserve"> </v>
      </c>
      <c r="CD30" s="54" t="str">
        <f t="shared" si="4"/>
        <v xml:space="preserve"> </v>
      </c>
      <c r="CE30" s="55" t="e">
        <f t="shared" si="5"/>
        <v>#DIV/0!</v>
      </c>
      <c r="CF30" s="56">
        <f t="shared" si="6"/>
        <v>0</v>
      </c>
      <c r="CG30" s="56" t="e">
        <f t="shared" si="7"/>
        <v>#DIV/0!</v>
      </c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</row>
    <row r="31" spans="2:109" s="66" customFormat="1" hidden="1">
      <c r="B31" s="28"/>
      <c r="C31" s="28"/>
      <c r="D31" s="52" t="str">
        <f t="shared" si="8"/>
        <v xml:space="preserve"> </v>
      </c>
      <c r="E31" s="57"/>
      <c r="F31" s="67"/>
      <c r="G31" s="67"/>
      <c r="H31" s="67"/>
      <c r="I31" s="87"/>
      <c r="J31" s="94"/>
      <c r="K31" s="71"/>
      <c r="L31" s="72"/>
      <c r="M31" s="72"/>
      <c r="N31" s="72"/>
      <c r="O31" s="72"/>
      <c r="P31" s="72"/>
      <c r="Q31" s="73"/>
      <c r="R31" s="145"/>
      <c r="S31" s="37"/>
      <c r="T31" s="37"/>
      <c r="U31" s="37"/>
      <c r="V31" s="37"/>
      <c r="W31" s="37"/>
      <c r="X31" s="37"/>
      <c r="Y31" s="37"/>
      <c r="Z31" s="37"/>
      <c r="AA31" s="76"/>
      <c r="AB31" s="52"/>
      <c r="AC31" s="38"/>
      <c r="AD31" s="53" t="e">
        <f t="shared" si="0"/>
        <v>#DIV/0!</v>
      </c>
      <c r="AE31" s="39">
        <f t="shared" si="10"/>
        <v>0</v>
      </c>
      <c r="AF31" s="40">
        <f t="shared" si="10"/>
        <v>0</v>
      </c>
      <c r="AG31" s="41">
        <f t="shared" si="10"/>
        <v>0</v>
      </c>
      <c r="AH31" s="41">
        <f t="shared" si="10"/>
        <v>0</v>
      </c>
      <c r="AI31" s="41">
        <f t="shared" si="10"/>
        <v>0</v>
      </c>
      <c r="AJ31" s="41">
        <f t="shared" si="10"/>
        <v>0</v>
      </c>
      <c r="AK31" s="41">
        <f t="shared" si="10"/>
        <v>0</v>
      </c>
      <c r="AL31" s="41">
        <f t="shared" si="10"/>
        <v>0</v>
      </c>
      <c r="AM31" s="41">
        <f t="shared" si="10"/>
        <v>0</v>
      </c>
      <c r="AN31" s="42">
        <f t="shared" si="10"/>
        <v>0</v>
      </c>
      <c r="AO31" s="6"/>
      <c r="AP31" s="40">
        <f t="shared" si="11"/>
        <v>0</v>
      </c>
      <c r="AQ31" s="40">
        <f t="shared" si="11"/>
        <v>0</v>
      </c>
      <c r="AR31" s="41">
        <f t="shared" si="11"/>
        <v>0</v>
      </c>
      <c r="AS31" s="41">
        <f t="shared" si="2"/>
        <v>0</v>
      </c>
      <c r="AT31" s="41">
        <f t="shared" si="2"/>
        <v>0</v>
      </c>
      <c r="AU31" s="41">
        <f t="shared" si="2"/>
        <v>0</v>
      </c>
      <c r="AV31" s="41">
        <f t="shared" si="2"/>
        <v>0</v>
      </c>
      <c r="AW31" s="41">
        <f t="shared" si="2"/>
        <v>0</v>
      </c>
      <c r="AX31" s="41">
        <f t="shared" si="2"/>
        <v>0</v>
      </c>
      <c r="AY31" s="42">
        <f t="shared" si="2"/>
        <v>0</v>
      </c>
      <c r="AZ31" s="6"/>
      <c r="BA31" s="40">
        <f t="shared" si="3"/>
        <v>0</v>
      </c>
      <c r="BB31" s="40">
        <f t="shared" si="3"/>
        <v>0</v>
      </c>
      <c r="BC31" s="41">
        <f t="shared" si="3"/>
        <v>0</v>
      </c>
      <c r="BD31" s="41">
        <f t="shared" si="3"/>
        <v>0</v>
      </c>
      <c r="BE31" s="41">
        <f t="shared" si="3"/>
        <v>0</v>
      </c>
      <c r="BF31" s="41">
        <f t="shared" ref="BF31:BJ50" si="12">IF(W31="I",1,0)</f>
        <v>0</v>
      </c>
      <c r="BG31" s="41">
        <f t="shared" si="12"/>
        <v>0</v>
      </c>
      <c r="BH31" s="41">
        <f t="shared" si="12"/>
        <v>0</v>
      </c>
      <c r="BI31" s="41">
        <f t="shared" si="12"/>
        <v>0</v>
      </c>
      <c r="BJ31" s="42">
        <f t="shared" si="12"/>
        <v>0</v>
      </c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54" t="str">
        <f t="shared" si="4"/>
        <v xml:space="preserve"> </v>
      </c>
      <c r="BW31" s="54" t="str">
        <f t="shared" si="4"/>
        <v xml:space="preserve"> </v>
      </c>
      <c r="BX31" s="54" t="str">
        <f t="shared" si="4"/>
        <v xml:space="preserve"> </v>
      </c>
      <c r="BY31" s="54" t="str">
        <f t="shared" si="4"/>
        <v xml:space="preserve"> </v>
      </c>
      <c r="BZ31" s="54" t="str">
        <f t="shared" si="4"/>
        <v xml:space="preserve"> </v>
      </c>
      <c r="CA31" s="54" t="str">
        <f t="shared" si="4"/>
        <v xml:space="preserve"> </v>
      </c>
      <c r="CB31" s="54" t="str">
        <f t="shared" si="4"/>
        <v xml:space="preserve"> </v>
      </c>
      <c r="CC31" s="54" t="str">
        <f t="shared" si="4"/>
        <v xml:space="preserve"> </v>
      </c>
      <c r="CD31" s="54" t="str">
        <f t="shared" si="4"/>
        <v xml:space="preserve"> </v>
      </c>
      <c r="CE31" s="55" t="e">
        <f t="shared" si="5"/>
        <v>#DIV/0!</v>
      </c>
      <c r="CF31" s="56">
        <f t="shared" si="6"/>
        <v>0</v>
      </c>
      <c r="CG31" s="56" t="e">
        <f t="shared" si="7"/>
        <v>#DIV/0!</v>
      </c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7"/>
      <c r="DE31" s="77"/>
    </row>
    <row r="32" spans="2:109" s="6" customFormat="1" hidden="1">
      <c r="B32" s="28"/>
      <c r="C32" s="28"/>
      <c r="D32" s="52" t="str">
        <f t="shared" si="8"/>
        <v xml:space="preserve"> </v>
      </c>
      <c r="E32" s="67"/>
      <c r="F32" s="67"/>
      <c r="G32" s="67"/>
      <c r="H32" s="67"/>
      <c r="I32" s="82"/>
      <c r="J32" s="94"/>
      <c r="K32" s="71"/>
      <c r="L32" s="72"/>
      <c r="M32" s="72"/>
      <c r="N32" s="72"/>
      <c r="O32" s="72"/>
      <c r="P32" s="72"/>
      <c r="Q32" s="73"/>
      <c r="R32" s="145"/>
      <c r="S32" s="37"/>
      <c r="T32" s="37"/>
      <c r="U32" s="37"/>
      <c r="V32" s="37"/>
      <c r="W32" s="37"/>
      <c r="X32" s="37"/>
      <c r="Y32" s="37"/>
      <c r="Z32" s="37"/>
      <c r="AA32" s="76"/>
      <c r="AB32" s="52"/>
      <c r="AC32" s="38"/>
      <c r="AD32" s="53" t="e">
        <f t="shared" si="0"/>
        <v>#DIV/0!</v>
      </c>
      <c r="AE32" s="39">
        <f t="shared" si="10"/>
        <v>0</v>
      </c>
      <c r="AF32" s="40">
        <f t="shared" si="10"/>
        <v>0</v>
      </c>
      <c r="AG32" s="41">
        <f t="shared" si="10"/>
        <v>0</v>
      </c>
      <c r="AH32" s="41">
        <f t="shared" si="10"/>
        <v>0</v>
      </c>
      <c r="AI32" s="41">
        <f t="shared" si="10"/>
        <v>0</v>
      </c>
      <c r="AJ32" s="41">
        <f t="shared" si="10"/>
        <v>0</v>
      </c>
      <c r="AK32" s="41">
        <f t="shared" si="10"/>
        <v>0</v>
      </c>
      <c r="AL32" s="41">
        <f t="shared" si="10"/>
        <v>0</v>
      </c>
      <c r="AM32" s="41">
        <f t="shared" si="10"/>
        <v>0</v>
      </c>
      <c r="AN32" s="42">
        <f t="shared" si="10"/>
        <v>0</v>
      </c>
      <c r="AP32" s="40">
        <f t="shared" si="11"/>
        <v>0</v>
      </c>
      <c r="AQ32" s="40">
        <f t="shared" si="11"/>
        <v>0</v>
      </c>
      <c r="AR32" s="41">
        <f t="shared" si="11"/>
        <v>0</v>
      </c>
      <c r="AS32" s="41">
        <f t="shared" si="2"/>
        <v>0</v>
      </c>
      <c r="AT32" s="41">
        <f t="shared" si="2"/>
        <v>0</v>
      </c>
      <c r="AU32" s="41">
        <f t="shared" si="2"/>
        <v>0</v>
      </c>
      <c r="AV32" s="41">
        <f t="shared" si="2"/>
        <v>0</v>
      </c>
      <c r="AW32" s="41">
        <f t="shared" si="2"/>
        <v>0</v>
      </c>
      <c r="AX32" s="41">
        <f t="shared" si="2"/>
        <v>0</v>
      </c>
      <c r="AY32" s="42">
        <f t="shared" si="2"/>
        <v>0</v>
      </c>
      <c r="BA32" s="40">
        <f t="shared" ref="BA32:BJ59" si="13">IF(R32="I",1,0)</f>
        <v>0</v>
      </c>
      <c r="BB32" s="40">
        <f t="shared" si="13"/>
        <v>0</v>
      </c>
      <c r="BC32" s="41">
        <f t="shared" si="13"/>
        <v>0</v>
      </c>
      <c r="BD32" s="41">
        <f t="shared" si="13"/>
        <v>0</v>
      </c>
      <c r="BE32" s="41">
        <f t="shared" si="13"/>
        <v>0</v>
      </c>
      <c r="BF32" s="41">
        <f t="shared" si="12"/>
        <v>0</v>
      </c>
      <c r="BG32" s="41">
        <f t="shared" si="12"/>
        <v>0</v>
      </c>
      <c r="BH32" s="41">
        <f t="shared" si="12"/>
        <v>0</v>
      </c>
      <c r="BI32" s="41">
        <f t="shared" si="12"/>
        <v>0</v>
      </c>
      <c r="BJ32" s="42">
        <f t="shared" si="12"/>
        <v>0</v>
      </c>
      <c r="BV32" s="54" t="str">
        <f t="shared" si="4"/>
        <v xml:space="preserve"> </v>
      </c>
      <c r="BW32" s="54" t="str">
        <f t="shared" si="4"/>
        <v xml:space="preserve"> </v>
      </c>
      <c r="BX32" s="54" t="str">
        <f t="shared" si="4"/>
        <v xml:space="preserve"> </v>
      </c>
      <c r="BY32" s="54" t="str">
        <f t="shared" si="4"/>
        <v xml:space="preserve"> </v>
      </c>
      <c r="BZ32" s="54" t="str">
        <f t="shared" si="4"/>
        <v xml:space="preserve"> </v>
      </c>
      <c r="CA32" s="54" t="str">
        <f t="shared" si="4"/>
        <v xml:space="preserve"> </v>
      </c>
      <c r="CB32" s="54" t="str">
        <f t="shared" si="4"/>
        <v xml:space="preserve"> </v>
      </c>
      <c r="CC32" s="54" t="str">
        <f t="shared" si="4"/>
        <v xml:space="preserve"> </v>
      </c>
      <c r="CD32" s="54" t="str">
        <f t="shared" si="4"/>
        <v xml:space="preserve"> </v>
      </c>
      <c r="CE32" s="55" t="e">
        <f t="shared" si="5"/>
        <v>#DIV/0!</v>
      </c>
      <c r="CF32" s="56">
        <f t="shared" si="6"/>
        <v>0</v>
      </c>
      <c r="CG32" s="56" t="e">
        <f t="shared" si="7"/>
        <v>#DIV/0!</v>
      </c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</row>
    <row r="33" spans="2:109" s="6" customFormat="1" hidden="1">
      <c r="B33" s="28"/>
      <c r="C33" s="28"/>
      <c r="D33" s="52" t="str">
        <f t="shared" si="8"/>
        <v xml:space="preserve"> </v>
      </c>
      <c r="E33" s="67"/>
      <c r="F33" s="67"/>
      <c r="G33" s="67"/>
      <c r="H33" s="30"/>
      <c r="I33" s="69"/>
      <c r="J33" s="94"/>
      <c r="K33" s="71"/>
      <c r="L33" s="72"/>
      <c r="M33" s="72"/>
      <c r="N33" s="72"/>
      <c r="O33" s="72"/>
      <c r="P33" s="70"/>
      <c r="Q33" s="73"/>
      <c r="R33" s="145"/>
      <c r="S33" s="37"/>
      <c r="T33" s="37"/>
      <c r="U33" s="37"/>
      <c r="V33" s="37"/>
      <c r="W33" s="37"/>
      <c r="X33" s="37"/>
      <c r="Y33" s="37"/>
      <c r="Z33" s="37"/>
      <c r="AA33" s="76"/>
      <c r="AB33" s="52"/>
      <c r="AC33" s="38"/>
      <c r="AD33" s="53" t="e">
        <f t="shared" si="0"/>
        <v>#DIV/0!</v>
      </c>
      <c r="AE33" s="39">
        <f t="shared" si="10"/>
        <v>0</v>
      </c>
      <c r="AF33" s="40">
        <f t="shared" si="10"/>
        <v>0</v>
      </c>
      <c r="AG33" s="41">
        <f t="shared" si="10"/>
        <v>0</v>
      </c>
      <c r="AH33" s="41">
        <f t="shared" si="10"/>
        <v>0</v>
      </c>
      <c r="AI33" s="41">
        <f t="shared" si="10"/>
        <v>0</v>
      </c>
      <c r="AJ33" s="41">
        <f t="shared" si="10"/>
        <v>0</v>
      </c>
      <c r="AK33" s="41">
        <f t="shared" si="10"/>
        <v>0</v>
      </c>
      <c r="AL33" s="41">
        <f t="shared" si="10"/>
        <v>0</v>
      </c>
      <c r="AM33" s="41">
        <f t="shared" si="10"/>
        <v>0</v>
      </c>
      <c r="AN33" s="42">
        <f t="shared" si="10"/>
        <v>0</v>
      </c>
      <c r="AP33" s="40">
        <f t="shared" si="11"/>
        <v>0</v>
      </c>
      <c r="AQ33" s="40">
        <f t="shared" si="11"/>
        <v>0</v>
      </c>
      <c r="AR33" s="41">
        <f t="shared" si="11"/>
        <v>0</v>
      </c>
      <c r="AS33" s="41">
        <f t="shared" si="2"/>
        <v>0</v>
      </c>
      <c r="AT33" s="41">
        <f t="shared" si="2"/>
        <v>0</v>
      </c>
      <c r="AU33" s="41">
        <f t="shared" si="2"/>
        <v>0</v>
      </c>
      <c r="AV33" s="41">
        <f t="shared" si="2"/>
        <v>0</v>
      </c>
      <c r="AW33" s="41">
        <f t="shared" si="2"/>
        <v>0</v>
      </c>
      <c r="AX33" s="41">
        <f t="shared" si="2"/>
        <v>0</v>
      </c>
      <c r="AY33" s="42">
        <f t="shared" si="2"/>
        <v>0</v>
      </c>
      <c r="BA33" s="40">
        <f t="shared" si="13"/>
        <v>0</v>
      </c>
      <c r="BB33" s="40">
        <f t="shared" si="13"/>
        <v>0</v>
      </c>
      <c r="BC33" s="41">
        <f t="shared" si="13"/>
        <v>0</v>
      </c>
      <c r="BD33" s="41">
        <f t="shared" si="13"/>
        <v>0</v>
      </c>
      <c r="BE33" s="41">
        <f t="shared" si="13"/>
        <v>0</v>
      </c>
      <c r="BF33" s="41">
        <f t="shared" si="12"/>
        <v>0</v>
      </c>
      <c r="BG33" s="41">
        <f t="shared" si="12"/>
        <v>0</v>
      </c>
      <c r="BH33" s="41">
        <f t="shared" si="12"/>
        <v>0</v>
      </c>
      <c r="BI33" s="41">
        <f t="shared" si="12"/>
        <v>0</v>
      </c>
      <c r="BJ33" s="42">
        <f t="shared" si="12"/>
        <v>0</v>
      </c>
      <c r="BV33" s="54" t="str">
        <f t="shared" si="4"/>
        <v xml:space="preserve"> </v>
      </c>
      <c r="BW33" s="54" t="str">
        <f t="shared" si="4"/>
        <v xml:space="preserve"> </v>
      </c>
      <c r="BX33" s="54" t="str">
        <f t="shared" si="4"/>
        <v xml:space="preserve"> </v>
      </c>
      <c r="BY33" s="54" t="str">
        <f t="shared" si="4"/>
        <v xml:space="preserve"> </v>
      </c>
      <c r="BZ33" s="54" t="str">
        <f t="shared" si="4"/>
        <v xml:space="preserve"> </v>
      </c>
      <c r="CA33" s="54" t="str">
        <f t="shared" si="4"/>
        <v xml:space="preserve"> </v>
      </c>
      <c r="CB33" s="54" t="str">
        <f t="shared" si="4"/>
        <v xml:space="preserve"> </v>
      </c>
      <c r="CC33" s="54" t="str">
        <f t="shared" si="4"/>
        <v xml:space="preserve"> </v>
      </c>
      <c r="CD33" s="54" t="str">
        <f t="shared" si="4"/>
        <v xml:space="preserve"> </v>
      </c>
      <c r="CE33" s="55" t="e">
        <f t="shared" si="5"/>
        <v>#DIV/0!</v>
      </c>
      <c r="CF33" s="56">
        <f t="shared" si="6"/>
        <v>0</v>
      </c>
      <c r="CG33" s="56" t="e">
        <f t="shared" si="7"/>
        <v>#DIV/0!</v>
      </c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</row>
    <row r="34" spans="2:109" s="6" customFormat="1" hidden="1">
      <c r="B34" s="28"/>
      <c r="C34" s="28"/>
      <c r="D34" s="52" t="str">
        <f t="shared" si="8"/>
        <v xml:space="preserve"> </v>
      </c>
      <c r="E34" s="67"/>
      <c r="F34" s="67"/>
      <c r="G34" s="68"/>
      <c r="H34" s="30"/>
      <c r="I34" s="69"/>
      <c r="J34" s="73"/>
      <c r="K34" s="71"/>
      <c r="L34" s="72"/>
      <c r="M34" s="72"/>
      <c r="N34" s="72"/>
      <c r="O34" s="72"/>
      <c r="P34" s="70"/>
      <c r="Q34" s="73"/>
      <c r="R34" s="145"/>
      <c r="S34" s="37"/>
      <c r="T34" s="37"/>
      <c r="U34" s="37"/>
      <c r="V34" s="37"/>
      <c r="W34" s="37"/>
      <c r="X34" s="37"/>
      <c r="Y34" s="37"/>
      <c r="Z34" s="37"/>
      <c r="AA34" s="90"/>
      <c r="AB34" s="52"/>
      <c r="AC34" s="38"/>
      <c r="AD34" s="53" t="e">
        <f t="shared" si="0"/>
        <v>#DIV/0!</v>
      </c>
      <c r="AE34" s="39">
        <f t="shared" si="10"/>
        <v>0</v>
      </c>
      <c r="AF34" s="40">
        <f t="shared" si="10"/>
        <v>0</v>
      </c>
      <c r="AG34" s="41">
        <f t="shared" si="10"/>
        <v>0</v>
      </c>
      <c r="AH34" s="41">
        <f t="shared" si="10"/>
        <v>0</v>
      </c>
      <c r="AI34" s="41">
        <f t="shared" si="10"/>
        <v>0</v>
      </c>
      <c r="AJ34" s="41">
        <f t="shared" si="10"/>
        <v>0</v>
      </c>
      <c r="AK34" s="41">
        <f t="shared" si="10"/>
        <v>0</v>
      </c>
      <c r="AL34" s="41">
        <f t="shared" si="10"/>
        <v>0</v>
      </c>
      <c r="AM34" s="41">
        <f t="shared" si="10"/>
        <v>0</v>
      </c>
      <c r="AN34" s="42">
        <f t="shared" si="10"/>
        <v>0</v>
      </c>
      <c r="AP34" s="40">
        <f t="shared" si="11"/>
        <v>0</v>
      </c>
      <c r="AQ34" s="40">
        <f t="shared" si="11"/>
        <v>0</v>
      </c>
      <c r="AR34" s="41">
        <f t="shared" si="11"/>
        <v>0</v>
      </c>
      <c r="AS34" s="41">
        <f t="shared" si="11"/>
        <v>0</v>
      </c>
      <c r="AT34" s="41">
        <f t="shared" si="11"/>
        <v>0</v>
      </c>
      <c r="AU34" s="41">
        <f t="shared" si="11"/>
        <v>0</v>
      </c>
      <c r="AV34" s="41">
        <f t="shared" si="11"/>
        <v>0</v>
      </c>
      <c r="AW34" s="41">
        <f t="shared" si="11"/>
        <v>0</v>
      </c>
      <c r="AX34" s="41">
        <f t="shared" si="11"/>
        <v>0</v>
      </c>
      <c r="AY34" s="42">
        <f t="shared" si="11"/>
        <v>0</v>
      </c>
      <c r="BA34" s="40">
        <f t="shared" si="13"/>
        <v>0</v>
      </c>
      <c r="BB34" s="40">
        <f t="shared" si="13"/>
        <v>0</v>
      </c>
      <c r="BC34" s="41">
        <f t="shared" si="13"/>
        <v>0</v>
      </c>
      <c r="BD34" s="41">
        <f t="shared" si="13"/>
        <v>0</v>
      </c>
      <c r="BE34" s="41">
        <f t="shared" si="13"/>
        <v>0</v>
      </c>
      <c r="BF34" s="41">
        <f t="shared" si="12"/>
        <v>0</v>
      </c>
      <c r="BG34" s="41">
        <f t="shared" si="12"/>
        <v>0</v>
      </c>
      <c r="BH34" s="41">
        <f t="shared" si="12"/>
        <v>0</v>
      </c>
      <c r="BI34" s="41">
        <f t="shared" si="12"/>
        <v>0</v>
      </c>
      <c r="BJ34" s="42">
        <f t="shared" si="12"/>
        <v>0</v>
      </c>
      <c r="BV34" s="54" t="str">
        <f t="shared" ref="BV34:CD56" si="14">IF(R34="S",1," ")</f>
        <v xml:space="preserve"> </v>
      </c>
      <c r="BW34" s="54" t="str">
        <f t="shared" si="14"/>
        <v xml:space="preserve"> </v>
      </c>
      <c r="BX34" s="54" t="str">
        <f t="shared" si="14"/>
        <v xml:space="preserve"> </v>
      </c>
      <c r="BY34" s="54" t="str">
        <f t="shared" si="14"/>
        <v xml:space="preserve"> </v>
      </c>
      <c r="BZ34" s="54" t="str">
        <f t="shared" si="14"/>
        <v xml:space="preserve"> </v>
      </c>
      <c r="CA34" s="54" t="str">
        <f t="shared" si="14"/>
        <v xml:space="preserve"> </v>
      </c>
      <c r="CB34" s="54" t="str">
        <f t="shared" si="14"/>
        <v xml:space="preserve"> </v>
      </c>
      <c r="CC34" s="54" t="str">
        <f t="shared" si="14"/>
        <v xml:space="preserve"> </v>
      </c>
      <c r="CD34" s="54" t="str">
        <f t="shared" si="14"/>
        <v xml:space="preserve"> </v>
      </c>
      <c r="CE34" s="55" t="e">
        <f t="shared" si="5"/>
        <v>#DIV/0!</v>
      </c>
      <c r="CF34" s="56">
        <f t="shared" si="6"/>
        <v>0</v>
      </c>
      <c r="CG34" s="56" t="e">
        <f t="shared" si="7"/>
        <v>#DIV/0!</v>
      </c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</row>
    <row r="35" spans="2:109" s="6" customFormat="1" hidden="1">
      <c r="B35" s="28"/>
      <c r="C35" s="28"/>
      <c r="D35" s="52" t="str">
        <f t="shared" si="8"/>
        <v xml:space="preserve"> </v>
      </c>
      <c r="E35" s="67"/>
      <c r="F35" s="67"/>
      <c r="G35" s="67"/>
      <c r="H35" s="30"/>
      <c r="I35" s="69"/>
      <c r="J35" s="73"/>
      <c r="K35" s="71"/>
      <c r="L35" s="72"/>
      <c r="M35" s="72"/>
      <c r="N35" s="72"/>
      <c r="O35" s="72"/>
      <c r="P35" s="70"/>
      <c r="Q35" s="73"/>
      <c r="R35" s="145"/>
      <c r="S35" s="37"/>
      <c r="T35" s="37"/>
      <c r="U35" s="37"/>
      <c r="V35" s="37"/>
      <c r="W35" s="37"/>
      <c r="X35" s="37"/>
      <c r="Y35" s="37"/>
      <c r="Z35" s="37"/>
      <c r="AA35" s="76"/>
      <c r="AB35" s="52"/>
      <c r="AC35" s="38"/>
      <c r="AD35" s="53" t="e">
        <f t="shared" si="0"/>
        <v>#DIV/0!</v>
      </c>
      <c r="AE35" s="39">
        <f t="shared" si="10"/>
        <v>0</v>
      </c>
      <c r="AF35" s="40">
        <f t="shared" si="10"/>
        <v>0</v>
      </c>
      <c r="AG35" s="41">
        <f t="shared" si="10"/>
        <v>0</v>
      </c>
      <c r="AH35" s="41">
        <f t="shared" si="10"/>
        <v>0</v>
      </c>
      <c r="AI35" s="41">
        <f t="shared" si="10"/>
        <v>0</v>
      </c>
      <c r="AJ35" s="41">
        <f t="shared" si="10"/>
        <v>0</v>
      </c>
      <c r="AK35" s="41">
        <f t="shared" si="10"/>
        <v>0</v>
      </c>
      <c r="AL35" s="41">
        <f t="shared" si="10"/>
        <v>0</v>
      </c>
      <c r="AM35" s="41">
        <f t="shared" si="10"/>
        <v>0</v>
      </c>
      <c r="AN35" s="42">
        <f t="shared" si="10"/>
        <v>0</v>
      </c>
      <c r="AP35" s="40">
        <f t="shared" si="11"/>
        <v>0</v>
      </c>
      <c r="AQ35" s="40">
        <f t="shared" si="11"/>
        <v>0</v>
      </c>
      <c r="AR35" s="41">
        <f t="shared" si="11"/>
        <v>0</v>
      </c>
      <c r="AS35" s="41">
        <f t="shared" si="11"/>
        <v>0</v>
      </c>
      <c r="AT35" s="41">
        <f t="shared" si="11"/>
        <v>0</v>
      </c>
      <c r="AU35" s="41">
        <f t="shared" si="11"/>
        <v>0</v>
      </c>
      <c r="AV35" s="41">
        <f t="shared" si="11"/>
        <v>0</v>
      </c>
      <c r="AW35" s="41">
        <f t="shared" si="11"/>
        <v>0</v>
      </c>
      <c r="AX35" s="41">
        <f t="shared" si="11"/>
        <v>0</v>
      </c>
      <c r="AY35" s="42">
        <f t="shared" si="11"/>
        <v>0</v>
      </c>
      <c r="BA35" s="40">
        <f t="shared" si="13"/>
        <v>0</v>
      </c>
      <c r="BB35" s="40">
        <f t="shared" si="13"/>
        <v>0</v>
      </c>
      <c r="BC35" s="41">
        <f t="shared" si="13"/>
        <v>0</v>
      </c>
      <c r="BD35" s="41">
        <f t="shared" si="13"/>
        <v>0</v>
      </c>
      <c r="BE35" s="41">
        <f t="shared" si="13"/>
        <v>0</v>
      </c>
      <c r="BF35" s="41">
        <f t="shared" si="12"/>
        <v>0</v>
      </c>
      <c r="BG35" s="41">
        <f t="shared" si="12"/>
        <v>0</v>
      </c>
      <c r="BH35" s="41">
        <f t="shared" si="12"/>
        <v>0</v>
      </c>
      <c r="BI35" s="41">
        <f t="shared" si="12"/>
        <v>0</v>
      </c>
      <c r="BJ35" s="42">
        <f t="shared" si="12"/>
        <v>0</v>
      </c>
      <c r="BV35" s="54" t="str">
        <f t="shared" si="14"/>
        <v xml:space="preserve"> </v>
      </c>
      <c r="BW35" s="54" t="str">
        <f t="shared" si="14"/>
        <v xml:space="preserve"> </v>
      </c>
      <c r="BX35" s="54" t="str">
        <f t="shared" si="14"/>
        <v xml:space="preserve"> </v>
      </c>
      <c r="BY35" s="54" t="str">
        <f t="shared" si="14"/>
        <v xml:space="preserve"> </v>
      </c>
      <c r="BZ35" s="54" t="str">
        <f t="shared" si="14"/>
        <v xml:space="preserve"> </v>
      </c>
      <c r="CA35" s="54" t="str">
        <f t="shared" si="14"/>
        <v xml:space="preserve"> </v>
      </c>
      <c r="CB35" s="54" t="str">
        <f t="shared" si="14"/>
        <v xml:space="preserve"> </v>
      </c>
      <c r="CC35" s="54" t="str">
        <f t="shared" si="14"/>
        <v xml:space="preserve"> </v>
      </c>
      <c r="CD35" s="54" t="str">
        <f t="shared" si="14"/>
        <v xml:space="preserve"> </v>
      </c>
      <c r="CE35" s="55" t="e">
        <f t="shared" si="5"/>
        <v>#DIV/0!</v>
      </c>
      <c r="CF35" s="56">
        <f t="shared" si="6"/>
        <v>0</v>
      </c>
      <c r="CG35" s="56" t="e">
        <f t="shared" si="7"/>
        <v>#DIV/0!</v>
      </c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</row>
    <row r="36" spans="2:109" s="6" customFormat="1" hidden="1">
      <c r="B36" s="28"/>
      <c r="C36" s="28"/>
      <c r="D36" s="52" t="str">
        <f t="shared" si="8"/>
        <v xml:space="preserve"> </v>
      </c>
      <c r="E36" s="67"/>
      <c r="F36" s="67"/>
      <c r="G36" s="67"/>
      <c r="H36" s="30"/>
      <c r="I36" s="69"/>
      <c r="J36" s="94"/>
      <c r="K36" s="71"/>
      <c r="L36" s="72"/>
      <c r="M36" s="72"/>
      <c r="N36" s="72"/>
      <c r="O36" s="72"/>
      <c r="P36" s="72"/>
      <c r="Q36" s="73"/>
      <c r="R36" s="145"/>
      <c r="S36" s="37"/>
      <c r="T36" s="37"/>
      <c r="U36" s="37"/>
      <c r="V36" s="37"/>
      <c r="W36" s="37"/>
      <c r="X36" s="37"/>
      <c r="Y36" s="37"/>
      <c r="Z36" s="37"/>
      <c r="AA36" s="76"/>
      <c r="AB36" s="52"/>
      <c r="AC36" s="38"/>
      <c r="AD36" s="53" t="e">
        <f t="shared" si="0"/>
        <v>#DIV/0!</v>
      </c>
      <c r="AE36" s="39">
        <f t="shared" si="10"/>
        <v>0</v>
      </c>
      <c r="AF36" s="40">
        <f t="shared" si="10"/>
        <v>0</v>
      </c>
      <c r="AG36" s="41">
        <f t="shared" si="10"/>
        <v>0</v>
      </c>
      <c r="AH36" s="41">
        <f t="shared" si="10"/>
        <v>0</v>
      </c>
      <c r="AI36" s="41">
        <f t="shared" si="10"/>
        <v>0</v>
      </c>
      <c r="AJ36" s="41">
        <f t="shared" si="10"/>
        <v>0</v>
      </c>
      <c r="AK36" s="41">
        <f t="shared" si="10"/>
        <v>0</v>
      </c>
      <c r="AL36" s="41">
        <f t="shared" si="10"/>
        <v>0</v>
      </c>
      <c r="AM36" s="41">
        <f t="shared" si="10"/>
        <v>0</v>
      </c>
      <c r="AN36" s="42">
        <f t="shared" si="10"/>
        <v>0</v>
      </c>
      <c r="AP36" s="40">
        <f t="shared" si="11"/>
        <v>0</v>
      </c>
      <c r="AQ36" s="40">
        <f t="shared" si="11"/>
        <v>0</v>
      </c>
      <c r="AR36" s="41">
        <f t="shared" si="11"/>
        <v>0</v>
      </c>
      <c r="AS36" s="41">
        <f t="shared" si="11"/>
        <v>0</v>
      </c>
      <c r="AT36" s="41">
        <f t="shared" si="11"/>
        <v>0</v>
      </c>
      <c r="AU36" s="41">
        <f t="shared" si="11"/>
        <v>0</v>
      </c>
      <c r="AV36" s="41">
        <f t="shared" si="11"/>
        <v>0</v>
      </c>
      <c r="AW36" s="41">
        <f t="shared" si="11"/>
        <v>0</v>
      </c>
      <c r="AX36" s="41">
        <f t="shared" si="11"/>
        <v>0</v>
      </c>
      <c r="AY36" s="42">
        <f t="shared" si="11"/>
        <v>0</v>
      </c>
      <c r="BA36" s="40">
        <f t="shared" si="13"/>
        <v>0</v>
      </c>
      <c r="BB36" s="40">
        <f t="shared" si="13"/>
        <v>0</v>
      </c>
      <c r="BC36" s="41">
        <f t="shared" si="13"/>
        <v>0</v>
      </c>
      <c r="BD36" s="41">
        <f t="shared" si="13"/>
        <v>0</v>
      </c>
      <c r="BE36" s="41">
        <f t="shared" si="13"/>
        <v>0</v>
      </c>
      <c r="BF36" s="41">
        <f t="shared" si="12"/>
        <v>0</v>
      </c>
      <c r="BG36" s="41">
        <f t="shared" si="12"/>
        <v>0</v>
      </c>
      <c r="BH36" s="41">
        <f t="shared" si="12"/>
        <v>0</v>
      </c>
      <c r="BI36" s="41">
        <f t="shared" si="12"/>
        <v>0</v>
      </c>
      <c r="BJ36" s="42">
        <f t="shared" si="12"/>
        <v>0</v>
      </c>
      <c r="BV36" s="54" t="str">
        <f t="shared" si="14"/>
        <v xml:space="preserve"> </v>
      </c>
      <c r="BW36" s="54" t="str">
        <f t="shared" si="14"/>
        <v xml:space="preserve"> </v>
      </c>
      <c r="BX36" s="54" t="str">
        <f t="shared" si="14"/>
        <v xml:space="preserve"> </v>
      </c>
      <c r="BY36" s="54" t="str">
        <f t="shared" si="14"/>
        <v xml:space="preserve"> </v>
      </c>
      <c r="BZ36" s="54" t="str">
        <f t="shared" si="14"/>
        <v xml:space="preserve"> </v>
      </c>
      <c r="CA36" s="54" t="str">
        <f t="shared" si="14"/>
        <v xml:space="preserve"> </v>
      </c>
      <c r="CB36" s="54" t="str">
        <f t="shared" si="14"/>
        <v xml:space="preserve"> </v>
      </c>
      <c r="CC36" s="54" t="str">
        <f t="shared" si="14"/>
        <v xml:space="preserve"> </v>
      </c>
      <c r="CD36" s="54" t="str">
        <f t="shared" si="14"/>
        <v xml:space="preserve"> </v>
      </c>
      <c r="CE36" s="55" t="e">
        <f t="shared" si="5"/>
        <v>#DIV/0!</v>
      </c>
      <c r="CF36" s="56">
        <f t="shared" si="6"/>
        <v>0</v>
      </c>
      <c r="CG36" s="56" t="e">
        <f t="shared" si="7"/>
        <v>#DIV/0!</v>
      </c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</row>
    <row r="37" spans="2:109" s="6" customFormat="1" hidden="1">
      <c r="B37" s="28"/>
      <c r="C37" s="28"/>
      <c r="D37" s="52" t="str">
        <f t="shared" si="8"/>
        <v xml:space="preserve"> </v>
      </c>
      <c r="E37" s="67"/>
      <c r="F37" s="67"/>
      <c r="G37" s="67"/>
      <c r="H37" s="30"/>
      <c r="I37" s="69"/>
      <c r="J37" s="154"/>
      <c r="K37" s="71"/>
      <c r="L37" s="72"/>
      <c r="M37" s="72"/>
      <c r="N37" s="72"/>
      <c r="O37" s="72"/>
      <c r="P37" s="72"/>
      <c r="Q37" s="73"/>
      <c r="R37" s="145"/>
      <c r="S37" s="37"/>
      <c r="T37" s="37"/>
      <c r="U37" s="37"/>
      <c r="V37" s="37"/>
      <c r="W37" s="37"/>
      <c r="X37" s="37"/>
      <c r="Y37" s="37"/>
      <c r="Z37" s="37"/>
      <c r="AA37" s="76"/>
      <c r="AB37" s="52"/>
      <c r="AC37" s="38"/>
      <c r="AD37" s="53" t="e">
        <f t="shared" si="0"/>
        <v>#DIV/0!</v>
      </c>
      <c r="AE37" s="39">
        <f t="shared" si="10"/>
        <v>0</v>
      </c>
      <c r="AF37" s="40">
        <f t="shared" si="10"/>
        <v>0</v>
      </c>
      <c r="AG37" s="41">
        <f t="shared" si="10"/>
        <v>0</v>
      </c>
      <c r="AH37" s="41">
        <f t="shared" si="10"/>
        <v>0</v>
      </c>
      <c r="AI37" s="41">
        <f t="shared" si="10"/>
        <v>0</v>
      </c>
      <c r="AJ37" s="41">
        <f t="shared" si="10"/>
        <v>0</v>
      </c>
      <c r="AK37" s="41">
        <f t="shared" si="10"/>
        <v>0</v>
      </c>
      <c r="AL37" s="41">
        <f t="shared" si="10"/>
        <v>0</v>
      </c>
      <c r="AM37" s="41">
        <f t="shared" si="10"/>
        <v>0</v>
      </c>
      <c r="AN37" s="42">
        <f t="shared" si="10"/>
        <v>0</v>
      </c>
      <c r="AP37" s="40">
        <f t="shared" si="11"/>
        <v>0</v>
      </c>
      <c r="AQ37" s="40">
        <f t="shared" si="11"/>
        <v>0</v>
      </c>
      <c r="AR37" s="41">
        <f t="shared" si="11"/>
        <v>0</v>
      </c>
      <c r="AS37" s="41">
        <f t="shared" si="11"/>
        <v>0</v>
      </c>
      <c r="AT37" s="41">
        <f t="shared" si="11"/>
        <v>0</v>
      </c>
      <c r="AU37" s="41">
        <f t="shared" si="11"/>
        <v>0</v>
      </c>
      <c r="AV37" s="41">
        <f t="shared" si="11"/>
        <v>0</v>
      </c>
      <c r="AW37" s="41">
        <f t="shared" si="11"/>
        <v>0</v>
      </c>
      <c r="AX37" s="41">
        <f t="shared" si="11"/>
        <v>0</v>
      </c>
      <c r="AY37" s="42">
        <f t="shared" si="11"/>
        <v>0</v>
      </c>
      <c r="BA37" s="40">
        <f t="shared" si="13"/>
        <v>0</v>
      </c>
      <c r="BB37" s="40">
        <f t="shared" si="13"/>
        <v>0</v>
      </c>
      <c r="BC37" s="41">
        <f t="shared" si="13"/>
        <v>0</v>
      </c>
      <c r="BD37" s="41">
        <f t="shared" si="13"/>
        <v>0</v>
      </c>
      <c r="BE37" s="41">
        <f t="shared" si="13"/>
        <v>0</v>
      </c>
      <c r="BF37" s="41">
        <f t="shared" si="12"/>
        <v>0</v>
      </c>
      <c r="BG37" s="41">
        <f t="shared" si="12"/>
        <v>0</v>
      </c>
      <c r="BH37" s="41">
        <f t="shared" si="12"/>
        <v>0</v>
      </c>
      <c r="BI37" s="41">
        <f t="shared" si="12"/>
        <v>0</v>
      </c>
      <c r="BJ37" s="42">
        <f t="shared" si="12"/>
        <v>0</v>
      </c>
      <c r="BV37" s="54" t="str">
        <f t="shared" si="14"/>
        <v xml:space="preserve"> </v>
      </c>
      <c r="BW37" s="54" t="str">
        <f t="shared" si="14"/>
        <v xml:space="preserve"> </v>
      </c>
      <c r="BX37" s="54" t="str">
        <f t="shared" si="14"/>
        <v xml:space="preserve"> </v>
      </c>
      <c r="BY37" s="54" t="str">
        <f t="shared" si="14"/>
        <v xml:space="preserve"> </v>
      </c>
      <c r="BZ37" s="54" t="str">
        <f t="shared" si="14"/>
        <v xml:space="preserve"> </v>
      </c>
      <c r="CA37" s="54" t="str">
        <f t="shared" si="14"/>
        <v xml:space="preserve"> </v>
      </c>
      <c r="CB37" s="54" t="str">
        <f t="shared" si="14"/>
        <v xml:space="preserve"> </v>
      </c>
      <c r="CC37" s="54" t="str">
        <f t="shared" si="14"/>
        <v xml:space="preserve"> </v>
      </c>
      <c r="CD37" s="54" t="str">
        <f t="shared" si="14"/>
        <v xml:space="preserve"> </v>
      </c>
      <c r="CE37" s="55" t="e">
        <f t="shared" si="5"/>
        <v>#DIV/0!</v>
      </c>
      <c r="CF37" s="56">
        <f t="shared" si="6"/>
        <v>0</v>
      </c>
      <c r="CG37" s="56" t="e">
        <f t="shared" si="7"/>
        <v>#DIV/0!</v>
      </c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</row>
    <row r="38" spans="2:109" s="6" customFormat="1" hidden="1">
      <c r="B38" s="28"/>
      <c r="C38" s="28"/>
      <c r="D38" s="52" t="str">
        <f t="shared" si="8"/>
        <v xml:space="preserve"> </v>
      </c>
      <c r="E38" s="67"/>
      <c r="F38" s="67"/>
      <c r="G38" s="67"/>
      <c r="H38" s="30"/>
      <c r="I38" s="69"/>
      <c r="J38" s="94"/>
      <c r="K38" s="71"/>
      <c r="L38" s="72"/>
      <c r="M38" s="72"/>
      <c r="N38" s="72"/>
      <c r="O38" s="72"/>
      <c r="P38" s="72"/>
      <c r="Q38" s="73"/>
      <c r="R38" s="145"/>
      <c r="S38" s="37"/>
      <c r="T38" s="37"/>
      <c r="U38" s="37"/>
      <c r="V38" s="37"/>
      <c r="W38" s="37"/>
      <c r="X38" s="37"/>
      <c r="Y38" s="37"/>
      <c r="Z38" s="37"/>
      <c r="AA38" s="76"/>
      <c r="AB38" s="52"/>
      <c r="AC38" s="38"/>
      <c r="AD38" s="53" t="e">
        <f t="shared" si="0"/>
        <v>#DIV/0!</v>
      </c>
      <c r="AE38" s="39">
        <f t="shared" si="10"/>
        <v>0</v>
      </c>
      <c r="AF38" s="40">
        <f t="shared" si="10"/>
        <v>0</v>
      </c>
      <c r="AG38" s="41">
        <f t="shared" si="10"/>
        <v>0</v>
      </c>
      <c r="AH38" s="41">
        <f t="shared" si="10"/>
        <v>0</v>
      </c>
      <c r="AI38" s="41">
        <f t="shared" si="10"/>
        <v>0</v>
      </c>
      <c r="AJ38" s="41">
        <f t="shared" si="10"/>
        <v>0</v>
      </c>
      <c r="AK38" s="41">
        <f t="shared" si="10"/>
        <v>0</v>
      </c>
      <c r="AL38" s="41">
        <f t="shared" si="10"/>
        <v>0</v>
      </c>
      <c r="AM38" s="41">
        <f t="shared" si="10"/>
        <v>0</v>
      </c>
      <c r="AN38" s="42">
        <f t="shared" si="10"/>
        <v>0</v>
      </c>
      <c r="AP38" s="40">
        <f t="shared" si="11"/>
        <v>0</v>
      </c>
      <c r="AQ38" s="40">
        <f t="shared" si="11"/>
        <v>0</v>
      </c>
      <c r="AR38" s="41">
        <f t="shared" si="11"/>
        <v>0</v>
      </c>
      <c r="AS38" s="41">
        <f t="shared" si="11"/>
        <v>0</v>
      </c>
      <c r="AT38" s="41">
        <f t="shared" si="11"/>
        <v>0</v>
      </c>
      <c r="AU38" s="41">
        <f t="shared" si="11"/>
        <v>0</v>
      </c>
      <c r="AV38" s="41">
        <f t="shared" si="11"/>
        <v>0</v>
      </c>
      <c r="AW38" s="41">
        <f t="shared" si="11"/>
        <v>0</v>
      </c>
      <c r="AX38" s="41">
        <f t="shared" si="11"/>
        <v>0</v>
      </c>
      <c r="AY38" s="42">
        <f t="shared" si="11"/>
        <v>0</v>
      </c>
      <c r="BA38" s="40">
        <f t="shared" si="13"/>
        <v>0</v>
      </c>
      <c r="BB38" s="40">
        <f t="shared" si="13"/>
        <v>0</v>
      </c>
      <c r="BC38" s="41">
        <f t="shared" si="13"/>
        <v>0</v>
      </c>
      <c r="BD38" s="41">
        <f t="shared" si="13"/>
        <v>0</v>
      </c>
      <c r="BE38" s="41">
        <f t="shared" si="13"/>
        <v>0</v>
      </c>
      <c r="BF38" s="41">
        <f t="shared" si="12"/>
        <v>0</v>
      </c>
      <c r="BG38" s="41">
        <f t="shared" si="12"/>
        <v>0</v>
      </c>
      <c r="BH38" s="41">
        <f t="shared" si="12"/>
        <v>0</v>
      </c>
      <c r="BI38" s="41">
        <f t="shared" si="12"/>
        <v>0</v>
      </c>
      <c r="BJ38" s="42">
        <f t="shared" si="12"/>
        <v>0</v>
      </c>
      <c r="BV38" s="54" t="str">
        <f t="shared" si="14"/>
        <v xml:space="preserve"> </v>
      </c>
      <c r="BW38" s="54" t="str">
        <f t="shared" si="14"/>
        <v xml:space="preserve"> </v>
      </c>
      <c r="BX38" s="54" t="str">
        <f t="shared" si="14"/>
        <v xml:space="preserve"> </v>
      </c>
      <c r="BY38" s="54" t="str">
        <f t="shared" si="14"/>
        <v xml:space="preserve"> </v>
      </c>
      <c r="BZ38" s="54" t="str">
        <f t="shared" si="14"/>
        <v xml:space="preserve"> </v>
      </c>
      <c r="CA38" s="54" t="str">
        <f t="shared" si="14"/>
        <v xml:space="preserve"> </v>
      </c>
      <c r="CB38" s="54" t="str">
        <f t="shared" si="14"/>
        <v xml:space="preserve"> </v>
      </c>
      <c r="CC38" s="54" t="str">
        <f t="shared" si="14"/>
        <v xml:space="preserve"> </v>
      </c>
      <c r="CD38" s="54" t="str">
        <f t="shared" si="14"/>
        <v xml:space="preserve"> </v>
      </c>
      <c r="CE38" s="55" t="e">
        <f t="shared" si="5"/>
        <v>#DIV/0!</v>
      </c>
      <c r="CF38" s="56">
        <f t="shared" si="6"/>
        <v>0</v>
      </c>
      <c r="CG38" s="56" t="e">
        <f t="shared" si="7"/>
        <v>#DIV/0!</v>
      </c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</row>
    <row r="39" spans="2:109" s="6" customFormat="1" hidden="1">
      <c r="B39" s="28"/>
      <c r="C39" s="28"/>
      <c r="D39" s="52" t="str">
        <f t="shared" si="8"/>
        <v xml:space="preserve"> </v>
      </c>
      <c r="E39" s="85"/>
      <c r="F39" s="46"/>
      <c r="G39" s="46"/>
      <c r="H39" s="47"/>
      <c r="I39" s="93"/>
      <c r="J39" s="94"/>
      <c r="K39" s="153"/>
      <c r="L39" s="86"/>
      <c r="M39" s="86"/>
      <c r="N39" s="86"/>
      <c r="O39" s="86"/>
      <c r="P39" s="86"/>
      <c r="Q39" s="81"/>
      <c r="R39" s="148"/>
      <c r="S39" s="37"/>
      <c r="T39" s="37"/>
      <c r="U39" s="37"/>
      <c r="V39" s="37"/>
      <c r="W39" s="37"/>
      <c r="X39" s="37"/>
      <c r="Y39" s="37"/>
      <c r="Z39" s="37"/>
      <c r="AA39" s="76"/>
      <c r="AB39" s="52"/>
      <c r="AC39" s="38"/>
      <c r="AD39" s="53" t="e">
        <f t="shared" si="0"/>
        <v>#DIV/0!</v>
      </c>
      <c r="AE39" s="39">
        <f t="shared" si="10"/>
        <v>0</v>
      </c>
      <c r="AF39" s="40">
        <f t="shared" si="10"/>
        <v>0</v>
      </c>
      <c r="AG39" s="41">
        <f t="shared" si="10"/>
        <v>0</v>
      </c>
      <c r="AH39" s="41">
        <f t="shared" si="10"/>
        <v>0</v>
      </c>
      <c r="AI39" s="41">
        <f t="shared" si="10"/>
        <v>0</v>
      </c>
      <c r="AJ39" s="41">
        <f t="shared" si="10"/>
        <v>0</v>
      </c>
      <c r="AK39" s="41">
        <f t="shared" si="10"/>
        <v>0</v>
      </c>
      <c r="AL39" s="41">
        <f t="shared" si="10"/>
        <v>0</v>
      </c>
      <c r="AM39" s="41">
        <f t="shared" si="10"/>
        <v>0</v>
      </c>
      <c r="AN39" s="42">
        <f t="shared" si="10"/>
        <v>0</v>
      </c>
      <c r="AP39" s="40">
        <f t="shared" si="11"/>
        <v>0</v>
      </c>
      <c r="AQ39" s="40">
        <f t="shared" si="11"/>
        <v>0</v>
      </c>
      <c r="AR39" s="41">
        <f t="shared" si="11"/>
        <v>0</v>
      </c>
      <c r="AS39" s="41">
        <f t="shared" si="11"/>
        <v>0</v>
      </c>
      <c r="AT39" s="41">
        <f t="shared" si="11"/>
        <v>0</v>
      </c>
      <c r="AU39" s="41">
        <f t="shared" si="11"/>
        <v>0</v>
      </c>
      <c r="AV39" s="41">
        <f t="shared" si="11"/>
        <v>0</v>
      </c>
      <c r="AW39" s="41">
        <f t="shared" si="11"/>
        <v>0</v>
      </c>
      <c r="AX39" s="41">
        <f t="shared" si="11"/>
        <v>0</v>
      </c>
      <c r="AY39" s="42">
        <f t="shared" si="11"/>
        <v>0</v>
      </c>
      <c r="BA39" s="40">
        <f t="shared" si="13"/>
        <v>0</v>
      </c>
      <c r="BB39" s="40">
        <f t="shared" si="13"/>
        <v>0</v>
      </c>
      <c r="BC39" s="41">
        <f t="shared" si="13"/>
        <v>0</v>
      </c>
      <c r="BD39" s="41">
        <f t="shared" si="13"/>
        <v>0</v>
      </c>
      <c r="BE39" s="41">
        <f t="shared" si="13"/>
        <v>0</v>
      </c>
      <c r="BF39" s="41">
        <f t="shared" si="12"/>
        <v>0</v>
      </c>
      <c r="BG39" s="41">
        <f t="shared" si="12"/>
        <v>0</v>
      </c>
      <c r="BH39" s="41">
        <f t="shared" si="12"/>
        <v>0</v>
      </c>
      <c r="BI39" s="41">
        <f t="shared" si="12"/>
        <v>0</v>
      </c>
      <c r="BJ39" s="42">
        <f t="shared" si="12"/>
        <v>0</v>
      </c>
      <c r="BV39" s="54" t="str">
        <f t="shared" si="14"/>
        <v xml:space="preserve"> </v>
      </c>
      <c r="BW39" s="54" t="str">
        <f t="shared" si="14"/>
        <v xml:space="preserve"> </v>
      </c>
      <c r="BX39" s="54" t="str">
        <f t="shared" si="14"/>
        <v xml:space="preserve"> </v>
      </c>
      <c r="BY39" s="54" t="str">
        <f t="shared" si="14"/>
        <v xml:space="preserve"> </v>
      </c>
      <c r="BZ39" s="54" t="str">
        <f t="shared" si="14"/>
        <v xml:space="preserve"> </v>
      </c>
      <c r="CA39" s="54" t="str">
        <f t="shared" si="14"/>
        <v xml:space="preserve"> </v>
      </c>
      <c r="CB39" s="54" t="str">
        <f t="shared" si="14"/>
        <v xml:space="preserve"> </v>
      </c>
      <c r="CC39" s="54" t="str">
        <f t="shared" si="14"/>
        <v xml:space="preserve"> </v>
      </c>
      <c r="CD39" s="54" t="str">
        <f t="shared" si="14"/>
        <v xml:space="preserve"> </v>
      </c>
      <c r="CE39" s="55" t="e">
        <f t="shared" si="5"/>
        <v>#DIV/0!</v>
      </c>
      <c r="CF39" s="56">
        <f t="shared" si="6"/>
        <v>0</v>
      </c>
      <c r="CG39" s="56" t="e">
        <f t="shared" si="7"/>
        <v>#DIV/0!</v>
      </c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</row>
    <row r="40" spans="2:109" s="6" customFormat="1" hidden="1">
      <c r="B40" s="28"/>
      <c r="C40" s="28"/>
      <c r="D40" s="52" t="str">
        <f t="shared" si="8"/>
        <v xml:space="preserve"> </v>
      </c>
      <c r="E40" s="67"/>
      <c r="F40" s="67"/>
      <c r="G40" s="67"/>
      <c r="H40" s="30"/>
      <c r="I40" s="69"/>
      <c r="J40" s="94"/>
      <c r="K40" s="71"/>
      <c r="L40" s="72"/>
      <c r="M40" s="72"/>
      <c r="N40" s="72"/>
      <c r="O40" s="72"/>
      <c r="P40" s="72"/>
      <c r="Q40" s="73"/>
      <c r="R40" s="145"/>
      <c r="S40" s="37"/>
      <c r="T40" s="37"/>
      <c r="U40" s="37"/>
      <c r="V40" s="37"/>
      <c r="W40" s="37"/>
      <c r="X40" s="37"/>
      <c r="Y40" s="37"/>
      <c r="Z40" s="37"/>
      <c r="AA40" s="76"/>
      <c r="AB40" s="52"/>
      <c r="AC40" s="38"/>
      <c r="AD40" s="53" t="e">
        <f t="shared" si="0"/>
        <v>#DIV/0!</v>
      </c>
      <c r="AE40" s="39">
        <f t="shared" si="10"/>
        <v>0</v>
      </c>
      <c r="AF40" s="40">
        <f t="shared" si="10"/>
        <v>0</v>
      </c>
      <c r="AG40" s="41">
        <f t="shared" si="10"/>
        <v>0</v>
      </c>
      <c r="AH40" s="41">
        <f t="shared" si="10"/>
        <v>0</v>
      </c>
      <c r="AI40" s="41">
        <f t="shared" si="10"/>
        <v>0</v>
      </c>
      <c r="AJ40" s="41">
        <f t="shared" si="10"/>
        <v>0</v>
      </c>
      <c r="AK40" s="41">
        <f t="shared" si="10"/>
        <v>0</v>
      </c>
      <c r="AL40" s="41">
        <f t="shared" si="10"/>
        <v>0</v>
      </c>
      <c r="AM40" s="41">
        <f t="shared" si="10"/>
        <v>0</v>
      </c>
      <c r="AN40" s="42">
        <f t="shared" si="10"/>
        <v>0</v>
      </c>
      <c r="AP40" s="40">
        <f t="shared" si="11"/>
        <v>0</v>
      </c>
      <c r="AQ40" s="40">
        <f t="shared" si="11"/>
        <v>0</v>
      </c>
      <c r="AR40" s="41">
        <f t="shared" si="11"/>
        <v>0</v>
      </c>
      <c r="AS40" s="41">
        <f t="shared" si="11"/>
        <v>0</v>
      </c>
      <c r="AT40" s="41">
        <f t="shared" si="11"/>
        <v>0</v>
      </c>
      <c r="AU40" s="41">
        <f t="shared" si="11"/>
        <v>0</v>
      </c>
      <c r="AV40" s="41">
        <f t="shared" si="11"/>
        <v>0</v>
      </c>
      <c r="AW40" s="41">
        <f t="shared" si="11"/>
        <v>0</v>
      </c>
      <c r="AX40" s="41">
        <f t="shared" si="11"/>
        <v>0</v>
      </c>
      <c r="AY40" s="42">
        <f t="shared" si="11"/>
        <v>0</v>
      </c>
      <c r="BA40" s="40">
        <f t="shared" si="13"/>
        <v>0</v>
      </c>
      <c r="BB40" s="40">
        <f t="shared" si="13"/>
        <v>0</v>
      </c>
      <c r="BC40" s="41">
        <f t="shared" si="13"/>
        <v>0</v>
      </c>
      <c r="BD40" s="41">
        <f t="shared" si="13"/>
        <v>0</v>
      </c>
      <c r="BE40" s="41">
        <f t="shared" si="13"/>
        <v>0</v>
      </c>
      <c r="BF40" s="41">
        <f t="shared" si="12"/>
        <v>0</v>
      </c>
      <c r="BG40" s="41">
        <f t="shared" si="12"/>
        <v>0</v>
      </c>
      <c r="BH40" s="41">
        <f t="shared" si="12"/>
        <v>0</v>
      </c>
      <c r="BI40" s="41">
        <f t="shared" si="12"/>
        <v>0</v>
      </c>
      <c r="BJ40" s="42">
        <f t="shared" si="12"/>
        <v>0</v>
      </c>
      <c r="BV40" s="54" t="str">
        <f t="shared" si="14"/>
        <v xml:space="preserve"> </v>
      </c>
      <c r="BW40" s="54" t="str">
        <f t="shared" si="14"/>
        <v xml:space="preserve"> </v>
      </c>
      <c r="BX40" s="54" t="str">
        <f t="shared" si="14"/>
        <v xml:space="preserve"> </v>
      </c>
      <c r="BY40" s="54" t="str">
        <f t="shared" si="14"/>
        <v xml:space="preserve"> </v>
      </c>
      <c r="BZ40" s="54" t="str">
        <f t="shared" si="14"/>
        <v xml:space="preserve"> </v>
      </c>
      <c r="CA40" s="54" t="str">
        <f t="shared" si="14"/>
        <v xml:space="preserve"> </v>
      </c>
      <c r="CB40" s="54" t="str">
        <f t="shared" si="14"/>
        <v xml:space="preserve"> </v>
      </c>
      <c r="CC40" s="54" t="str">
        <f t="shared" si="14"/>
        <v xml:space="preserve"> </v>
      </c>
      <c r="CD40" s="54" t="str">
        <f t="shared" si="14"/>
        <v xml:space="preserve"> </v>
      </c>
      <c r="CE40" s="55" t="e">
        <f t="shared" si="5"/>
        <v>#DIV/0!</v>
      </c>
      <c r="CF40" s="56">
        <f t="shared" si="6"/>
        <v>0</v>
      </c>
      <c r="CG40" s="56" t="e">
        <f t="shared" si="7"/>
        <v>#DIV/0!</v>
      </c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</row>
    <row r="41" spans="2:109" s="6" customFormat="1" hidden="1">
      <c r="B41" s="28"/>
      <c r="C41" s="28"/>
      <c r="D41" s="52" t="str">
        <f t="shared" si="8"/>
        <v xml:space="preserve"> </v>
      </c>
      <c r="E41" s="67"/>
      <c r="F41" s="67"/>
      <c r="G41" s="67"/>
      <c r="H41" s="30"/>
      <c r="I41" s="69"/>
      <c r="J41" s="94"/>
      <c r="K41" s="71"/>
      <c r="L41" s="72"/>
      <c r="M41" s="72"/>
      <c r="N41" s="72"/>
      <c r="O41" s="72"/>
      <c r="P41" s="72"/>
      <c r="Q41" s="94"/>
      <c r="R41" s="145"/>
      <c r="S41" s="37"/>
      <c r="T41" s="37"/>
      <c r="U41" s="37"/>
      <c r="V41" s="37"/>
      <c r="W41" s="37"/>
      <c r="X41" s="37"/>
      <c r="Y41" s="37"/>
      <c r="Z41" s="37"/>
      <c r="AA41" s="76"/>
      <c r="AB41" s="52"/>
      <c r="AC41" s="38"/>
      <c r="AD41" s="53" t="e">
        <f t="shared" si="0"/>
        <v>#DIV/0!</v>
      </c>
      <c r="AE41" s="39">
        <f t="shared" si="10"/>
        <v>0</v>
      </c>
      <c r="AF41" s="40">
        <f t="shared" si="10"/>
        <v>0</v>
      </c>
      <c r="AG41" s="41">
        <f t="shared" si="10"/>
        <v>0</v>
      </c>
      <c r="AH41" s="41">
        <f t="shared" si="10"/>
        <v>0</v>
      </c>
      <c r="AI41" s="41">
        <f t="shared" si="10"/>
        <v>0</v>
      </c>
      <c r="AJ41" s="41">
        <f t="shared" si="10"/>
        <v>0</v>
      </c>
      <c r="AK41" s="41">
        <f t="shared" si="10"/>
        <v>0</v>
      </c>
      <c r="AL41" s="41">
        <f t="shared" si="10"/>
        <v>0</v>
      </c>
      <c r="AM41" s="41">
        <f t="shared" si="10"/>
        <v>0</v>
      </c>
      <c r="AN41" s="42">
        <f t="shared" si="10"/>
        <v>0</v>
      </c>
      <c r="AP41" s="40">
        <f t="shared" si="11"/>
        <v>0</v>
      </c>
      <c r="AQ41" s="40">
        <f t="shared" si="11"/>
        <v>0</v>
      </c>
      <c r="AR41" s="41">
        <f t="shared" si="11"/>
        <v>0</v>
      </c>
      <c r="AS41" s="41">
        <f t="shared" si="11"/>
        <v>0</v>
      </c>
      <c r="AT41" s="41">
        <f t="shared" si="11"/>
        <v>0</v>
      </c>
      <c r="AU41" s="41">
        <f t="shared" si="11"/>
        <v>0</v>
      </c>
      <c r="AV41" s="41">
        <f t="shared" si="11"/>
        <v>0</v>
      </c>
      <c r="AW41" s="41">
        <f t="shared" si="11"/>
        <v>0</v>
      </c>
      <c r="AX41" s="41">
        <f t="shared" si="11"/>
        <v>0</v>
      </c>
      <c r="AY41" s="42">
        <f t="shared" si="11"/>
        <v>0</v>
      </c>
      <c r="BA41" s="40">
        <f t="shared" si="13"/>
        <v>0</v>
      </c>
      <c r="BB41" s="40">
        <f t="shared" si="13"/>
        <v>0</v>
      </c>
      <c r="BC41" s="41">
        <f t="shared" si="13"/>
        <v>0</v>
      </c>
      <c r="BD41" s="41">
        <f t="shared" si="13"/>
        <v>0</v>
      </c>
      <c r="BE41" s="41">
        <f t="shared" si="13"/>
        <v>0</v>
      </c>
      <c r="BF41" s="41">
        <f t="shared" si="12"/>
        <v>0</v>
      </c>
      <c r="BG41" s="41">
        <f t="shared" si="12"/>
        <v>0</v>
      </c>
      <c r="BH41" s="41">
        <f t="shared" si="12"/>
        <v>0</v>
      </c>
      <c r="BI41" s="41">
        <f t="shared" si="12"/>
        <v>0</v>
      </c>
      <c r="BJ41" s="42">
        <f t="shared" si="12"/>
        <v>0</v>
      </c>
      <c r="BV41" s="54" t="str">
        <f t="shared" si="14"/>
        <v xml:space="preserve"> </v>
      </c>
      <c r="BW41" s="54" t="str">
        <f t="shared" si="14"/>
        <v xml:space="preserve"> </v>
      </c>
      <c r="BX41" s="54" t="str">
        <f t="shared" si="14"/>
        <v xml:space="preserve"> </v>
      </c>
      <c r="BY41" s="54" t="str">
        <f t="shared" si="14"/>
        <v xml:space="preserve"> </v>
      </c>
      <c r="BZ41" s="54" t="str">
        <f t="shared" si="14"/>
        <v xml:space="preserve"> </v>
      </c>
      <c r="CA41" s="54" t="str">
        <f t="shared" si="14"/>
        <v xml:space="preserve"> </v>
      </c>
      <c r="CB41" s="54" t="str">
        <f t="shared" si="14"/>
        <v xml:space="preserve"> </v>
      </c>
      <c r="CC41" s="54" t="str">
        <f t="shared" si="14"/>
        <v xml:space="preserve"> </v>
      </c>
      <c r="CD41" s="54" t="str">
        <f t="shared" si="14"/>
        <v xml:space="preserve"> </v>
      </c>
      <c r="CE41" s="55" t="e">
        <f t="shared" si="5"/>
        <v>#DIV/0!</v>
      </c>
      <c r="CF41" s="56">
        <f t="shared" si="6"/>
        <v>0</v>
      </c>
      <c r="CG41" s="56" t="e">
        <f t="shared" si="7"/>
        <v>#DIV/0!</v>
      </c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</row>
    <row r="42" spans="2:109" s="6" customFormat="1" hidden="1">
      <c r="B42" s="28"/>
      <c r="C42" s="28"/>
      <c r="D42" s="52" t="str">
        <f t="shared" si="8"/>
        <v xml:space="preserve"> </v>
      </c>
      <c r="E42" s="67"/>
      <c r="F42" s="67"/>
      <c r="G42" s="67"/>
      <c r="H42" s="30"/>
      <c r="I42" s="69"/>
      <c r="J42" s="94"/>
      <c r="K42" s="71"/>
      <c r="L42" s="72"/>
      <c r="M42" s="72"/>
      <c r="N42" s="72"/>
      <c r="O42" s="72"/>
      <c r="P42" s="72"/>
      <c r="Q42" s="94"/>
      <c r="R42" s="145"/>
      <c r="S42" s="37"/>
      <c r="T42" s="37"/>
      <c r="U42" s="37"/>
      <c r="V42" s="37"/>
      <c r="W42" s="37"/>
      <c r="X42" s="37"/>
      <c r="Y42" s="37"/>
      <c r="Z42" s="37"/>
      <c r="AA42" s="76"/>
      <c r="AB42" s="52"/>
      <c r="AC42" s="38"/>
      <c r="AD42" s="53" t="e">
        <f t="shared" si="0"/>
        <v>#DIV/0!</v>
      </c>
      <c r="AE42" s="39">
        <f t="shared" ref="AE42:AN67" si="15">IF(R42="S",1,0)</f>
        <v>0</v>
      </c>
      <c r="AF42" s="40">
        <f t="shared" si="15"/>
        <v>0</v>
      </c>
      <c r="AG42" s="41">
        <f t="shared" si="15"/>
        <v>0</v>
      </c>
      <c r="AH42" s="41">
        <f t="shared" si="15"/>
        <v>0</v>
      </c>
      <c r="AI42" s="41">
        <f t="shared" si="15"/>
        <v>0</v>
      </c>
      <c r="AJ42" s="41">
        <f t="shared" si="15"/>
        <v>0</v>
      </c>
      <c r="AK42" s="41">
        <f t="shared" si="15"/>
        <v>0</v>
      </c>
      <c r="AL42" s="41">
        <f t="shared" si="15"/>
        <v>0</v>
      </c>
      <c r="AM42" s="41">
        <f t="shared" si="15"/>
        <v>0</v>
      </c>
      <c r="AN42" s="42">
        <f t="shared" si="15"/>
        <v>0</v>
      </c>
      <c r="AP42" s="40">
        <f t="shared" ref="AP42:AY67" si="16">IF(R42="C",1,0)</f>
        <v>0</v>
      </c>
      <c r="AQ42" s="40">
        <f t="shared" si="16"/>
        <v>0</v>
      </c>
      <c r="AR42" s="41">
        <f t="shared" si="16"/>
        <v>0</v>
      </c>
      <c r="AS42" s="41">
        <f t="shared" si="16"/>
        <v>0</v>
      </c>
      <c r="AT42" s="41">
        <f t="shared" si="16"/>
        <v>0</v>
      </c>
      <c r="AU42" s="41">
        <f t="shared" si="16"/>
        <v>0</v>
      </c>
      <c r="AV42" s="41">
        <f t="shared" si="16"/>
        <v>0</v>
      </c>
      <c r="AW42" s="41">
        <f t="shared" si="16"/>
        <v>0</v>
      </c>
      <c r="AX42" s="41">
        <f t="shared" si="16"/>
        <v>0</v>
      </c>
      <c r="AY42" s="42">
        <f t="shared" si="16"/>
        <v>0</v>
      </c>
      <c r="BA42" s="40">
        <f t="shared" si="13"/>
        <v>0</v>
      </c>
      <c r="BB42" s="40">
        <f t="shared" si="13"/>
        <v>0</v>
      </c>
      <c r="BC42" s="41">
        <f t="shared" si="13"/>
        <v>0</v>
      </c>
      <c r="BD42" s="41">
        <f t="shared" si="13"/>
        <v>0</v>
      </c>
      <c r="BE42" s="41">
        <f t="shared" si="13"/>
        <v>0</v>
      </c>
      <c r="BF42" s="41">
        <f t="shared" si="12"/>
        <v>0</v>
      </c>
      <c r="BG42" s="41">
        <f t="shared" si="12"/>
        <v>0</v>
      </c>
      <c r="BH42" s="41">
        <f t="shared" si="12"/>
        <v>0</v>
      </c>
      <c r="BI42" s="41">
        <f t="shared" si="12"/>
        <v>0</v>
      </c>
      <c r="BJ42" s="42">
        <f t="shared" si="12"/>
        <v>0</v>
      </c>
      <c r="BV42" s="54" t="str">
        <f t="shared" si="14"/>
        <v xml:space="preserve"> </v>
      </c>
      <c r="BW42" s="54" t="str">
        <f t="shared" si="14"/>
        <v xml:space="preserve"> </v>
      </c>
      <c r="BX42" s="54" t="str">
        <f t="shared" si="14"/>
        <v xml:space="preserve"> </v>
      </c>
      <c r="BY42" s="54" t="str">
        <f t="shared" si="14"/>
        <v xml:space="preserve"> </v>
      </c>
      <c r="BZ42" s="54" t="str">
        <f t="shared" si="14"/>
        <v xml:space="preserve"> </v>
      </c>
      <c r="CA42" s="54" t="str">
        <f t="shared" si="14"/>
        <v xml:space="preserve"> </v>
      </c>
      <c r="CB42" s="54" t="str">
        <f t="shared" si="14"/>
        <v xml:space="preserve"> </v>
      </c>
      <c r="CC42" s="54" t="str">
        <f t="shared" si="14"/>
        <v xml:space="preserve"> </v>
      </c>
      <c r="CD42" s="54" t="str">
        <f t="shared" si="14"/>
        <v xml:space="preserve"> </v>
      </c>
      <c r="CE42" s="55" t="e">
        <f t="shared" si="5"/>
        <v>#DIV/0!</v>
      </c>
      <c r="CF42" s="56">
        <f t="shared" si="6"/>
        <v>0</v>
      </c>
      <c r="CG42" s="56" t="e">
        <f t="shared" si="7"/>
        <v>#DIV/0!</v>
      </c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</row>
    <row r="43" spans="2:109" s="6" customFormat="1" hidden="1">
      <c r="B43" s="28"/>
      <c r="C43" s="28"/>
      <c r="D43" s="52" t="str">
        <f t="shared" si="8"/>
        <v xml:space="preserve"> </v>
      </c>
      <c r="E43" s="67"/>
      <c r="F43" s="79"/>
      <c r="G43" s="79"/>
      <c r="H43" s="80"/>
      <c r="I43" s="69"/>
      <c r="J43" s="152"/>
      <c r="K43" s="71"/>
      <c r="L43" s="72"/>
      <c r="M43" s="72"/>
      <c r="N43" s="72"/>
      <c r="O43" s="72"/>
      <c r="P43" s="72"/>
      <c r="Q43" s="95"/>
      <c r="R43" s="145"/>
      <c r="S43" s="37"/>
      <c r="T43" s="37"/>
      <c r="U43" s="37"/>
      <c r="V43" s="37"/>
      <c r="W43" s="37"/>
      <c r="X43" s="37"/>
      <c r="Y43" s="37"/>
      <c r="Z43" s="37"/>
      <c r="AA43" s="76"/>
      <c r="AB43" s="52"/>
      <c r="AC43" s="38"/>
      <c r="AD43" s="53" t="e">
        <f t="shared" si="0"/>
        <v>#DIV/0!</v>
      </c>
      <c r="AE43" s="39">
        <f t="shared" si="15"/>
        <v>0</v>
      </c>
      <c r="AF43" s="40">
        <f t="shared" si="15"/>
        <v>0</v>
      </c>
      <c r="AG43" s="41">
        <f t="shared" si="15"/>
        <v>0</v>
      </c>
      <c r="AH43" s="41">
        <f t="shared" si="15"/>
        <v>0</v>
      </c>
      <c r="AI43" s="41">
        <f t="shared" si="15"/>
        <v>0</v>
      </c>
      <c r="AJ43" s="41">
        <f t="shared" si="15"/>
        <v>0</v>
      </c>
      <c r="AK43" s="41">
        <f t="shared" si="15"/>
        <v>0</v>
      </c>
      <c r="AL43" s="41">
        <f t="shared" si="15"/>
        <v>0</v>
      </c>
      <c r="AM43" s="41">
        <f t="shared" si="15"/>
        <v>0</v>
      </c>
      <c r="AN43" s="42">
        <f t="shared" si="15"/>
        <v>0</v>
      </c>
      <c r="AP43" s="40">
        <f t="shared" si="16"/>
        <v>0</v>
      </c>
      <c r="AQ43" s="40">
        <f t="shared" si="16"/>
        <v>0</v>
      </c>
      <c r="AR43" s="41">
        <f t="shared" si="16"/>
        <v>0</v>
      </c>
      <c r="AS43" s="41">
        <f t="shared" si="16"/>
        <v>0</v>
      </c>
      <c r="AT43" s="41">
        <f t="shared" si="16"/>
        <v>0</v>
      </c>
      <c r="AU43" s="41">
        <f t="shared" si="16"/>
        <v>0</v>
      </c>
      <c r="AV43" s="41">
        <f t="shared" si="16"/>
        <v>0</v>
      </c>
      <c r="AW43" s="41">
        <f t="shared" si="16"/>
        <v>0</v>
      </c>
      <c r="AX43" s="41">
        <f t="shared" si="16"/>
        <v>0</v>
      </c>
      <c r="AY43" s="42">
        <f t="shared" si="16"/>
        <v>0</v>
      </c>
      <c r="BA43" s="40">
        <f t="shared" si="13"/>
        <v>0</v>
      </c>
      <c r="BB43" s="40">
        <f t="shared" si="13"/>
        <v>0</v>
      </c>
      <c r="BC43" s="41">
        <f t="shared" si="13"/>
        <v>0</v>
      </c>
      <c r="BD43" s="41">
        <f t="shared" si="13"/>
        <v>0</v>
      </c>
      <c r="BE43" s="41">
        <f t="shared" si="13"/>
        <v>0</v>
      </c>
      <c r="BF43" s="41">
        <f t="shared" si="12"/>
        <v>0</v>
      </c>
      <c r="BG43" s="41">
        <f t="shared" si="12"/>
        <v>0</v>
      </c>
      <c r="BH43" s="41">
        <f t="shared" si="12"/>
        <v>0</v>
      </c>
      <c r="BI43" s="41">
        <f t="shared" si="12"/>
        <v>0</v>
      </c>
      <c r="BJ43" s="42">
        <f t="shared" si="12"/>
        <v>0</v>
      </c>
      <c r="BV43" s="54" t="str">
        <f t="shared" si="14"/>
        <v xml:space="preserve"> </v>
      </c>
      <c r="BW43" s="54" t="str">
        <f t="shared" si="14"/>
        <v xml:space="preserve"> </v>
      </c>
      <c r="BX43" s="54" t="str">
        <f t="shared" si="14"/>
        <v xml:space="preserve"> </v>
      </c>
      <c r="BY43" s="54" t="str">
        <f t="shared" si="14"/>
        <v xml:space="preserve"> </v>
      </c>
      <c r="BZ43" s="54" t="str">
        <f t="shared" si="14"/>
        <v xml:space="preserve"> </v>
      </c>
      <c r="CA43" s="54" t="str">
        <f t="shared" si="14"/>
        <v xml:space="preserve"> </v>
      </c>
      <c r="CB43" s="54" t="str">
        <f t="shared" si="14"/>
        <v xml:space="preserve"> </v>
      </c>
      <c r="CC43" s="54" t="str">
        <f t="shared" si="14"/>
        <v xml:space="preserve"> </v>
      </c>
      <c r="CD43" s="54" t="str">
        <f t="shared" si="14"/>
        <v xml:space="preserve"> </v>
      </c>
      <c r="CE43" s="55" t="e">
        <f t="shared" si="5"/>
        <v>#DIV/0!</v>
      </c>
      <c r="CF43" s="56">
        <f t="shared" si="6"/>
        <v>0</v>
      </c>
      <c r="CG43" s="56" t="e">
        <f t="shared" si="7"/>
        <v>#DIV/0!</v>
      </c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</row>
    <row r="44" spans="2:109" s="6" customFormat="1" hidden="1">
      <c r="B44" s="28"/>
      <c r="C44" s="28"/>
      <c r="D44" s="52" t="str">
        <f t="shared" si="8"/>
        <v xml:space="preserve"> </v>
      </c>
      <c r="E44" s="67"/>
      <c r="F44" s="67"/>
      <c r="G44" s="67"/>
      <c r="H44" s="30"/>
      <c r="I44" s="88"/>
      <c r="J44" s="94"/>
      <c r="K44" s="71"/>
      <c r="L44" s="72"/>
      <c r="M44" s="72"/>
      <c r="N44" s="72"/>
      <c r="O44" s="72"/>
      <c r="P44" s="72"/>
      <c r="Q44" s="94"/>
      <c r="R44" s="145"/>
      <c r="S44" s="37"/>
      <c r="T44" s="37"/>
      <c r="U44" s="37"/>
      <c r="V44" s="37"/>
      <c r="W44" s="37"/>
      <c r="X44" s="37"/>
      <c r="Y44" s="37"/>
      <c r="Z44" s="37"/>
      <c r="AA44" s="76"/>
      <c r="AB44" s="52"/>
      <c r="AC44" s="38"/>
      <c r="AD44" s="53" t="e">
        <f t="shared" si="0"/>
        <v>#DIV/0!</v>
      </c>
      <c r="AE44" s="39">
        <f t="shared" si="15"/>
        <v>0</v>
      </c>
      <c r="AF44" s="40">
        <f t="shared" si="15"/>
        <v>0</v>
      </c>
      <c r="AG44" s="41">
        <f t="shared" si="15"/>
        <v>0</v>
      </c>
      <c r="AH44" s="41">
        <f t="shared" si="15"/>
        <v>0</v>
      </c>
      <c r="AI44" s="41">
        <f t="shared" si="15"/>
        <v>0</v>
      </c>
      <c r="AJ44" s="41">
        <f t="shared" si="15"/>
        <v>0</v>
      </c>
      <c r="AK44" s="41">
        <f t="shared" si="15"/>
        <v>0</v>
      </c>
      <c r="AL44" s="41">
        <f t="shared" si="15"/>
        <v>0</v>
      </c>
      <c r="AM44" s="41">
        <f t="shared" si="15"/>
        <v>0</v>
      </c>
      <c r="AN44" s="42">
        <f t="shared" si="15"/>
        <v>0</v>
      </c>
      <c r="AP44" s="40">
        <f t="shared" si="16"/>
        <v>0</v>
      </c>
      <c r="AQ44" s="40">
        <f t="shared" si="16"/>
        <v>0</v>
      </c>
      <c r="AR44" s="41">
        <f t="shared" si="16"/>
        <v>0</v>
      </c>
      <c r="AS44" s="41">
        <f t="shared" si="16"/>
        <v>0</v>
      </c>
      <c r="AT44" s="41">
        <f t="shared" si="16"/>
        <v>0</v>
      </c>
      <c r="AU44" s="41">
        <f t="shared" si="16"/>
        <v>0</v>
      </c>
      <c r="AV44" s="41">
        <f t="shared" si="16"/>
        <v>0</v>
      </c>
      <c r="AW44" s="41">
        <f t="shared" si="16"/>
        <v>0</v>
      </c>
      <c r="AX44" s="41">
        <f t="shared" si="16"/>
        <v>0</v>
      </c>
      <c r="AY44" s="42">
        <f t="shared" si="16"/>
        <v>0</v>
      </c>
      <c r="BA44" s="40">
        <f t="shared" si="13"/>
        <v>0</v>
      </c>
      <c r="BB44" s="40">
        <f t="shared" si="13"/>
        <v>0</v>
      </c>
      <c r="BC44" s="41">
        <f t="shared" si="13"/>
        <v>0</v>
      </c>
      <c r="BD44" s="41">
        <f t="shared" si="13"/>
        <v>0</v>
      </c>
      <c r="BE44" s="41">
        <f t="shared" si="13"/>
        <v>0</v>
      </c>
      <c r="BF44" s="41">
        <f t="shared" si="12"/>
        <v>0</v>
      </c>
      <c r="BG44" s="41">
        <f t="shared" si="12"/>
        <v>0</v>
      </c>
      <c r="BH44" s="41">
        <f t="shared" si="12"/>
        <v>0</v>
      </c>
      <c r="BI44" s="41">
        <f t="shared" si="12"/>
        <v>0</v>
      </c>
      <c r="BJ44" s="42">
        <f t="shared" si="12"/>
        <v>0</v>
      </c>
      <c r="BV44" s="54" t="str">
        <f t="shared" si="14"/>
        <v xml:space="preserve"> </v>
      </c>
      <c r="BW44" s="54" t="str">
        <f t="shared" si="14"/>
        <v xml:space="preserve"> </v>
      </c>
      <c r="BX44" s="54" t="str">
        <f t="shared" si="14"/>
        <v xml:space="preserve"> </v>
      </c>
      <c r="BY44" s="54" t="str">
        <f t="shared" si="14"/>
        <v xml:space="preserve"> </v>
      </c>
      <c r="BZ44" s="54" t="str">
        <f t="shared" si="14"/>
        <v xml:space="preserve"> </v>
      </c>
      <c r="CA44" s="54" t="str">
        <f t="shared" si="14"/>
        <v xml:space="preserve"> </v>
      </c>
      <c r="CB44" s="54" t="str">
        <f t="shared" si="14"/>
        <v xml:space="preserve"> </v>
      </c>
      <c r="CC44" s="54" t="str">
        <f t="shared" si="14"/>
        <v xml:space="preserve"> </v>
      </c>
      <c r="CD44" s="54" t="str">
        <f t="shared" si="14"/>
        <v xml:space="preserve"> </v>
      </c>
      <c r="CE44" s="55" t="e">
        <f t="shared" si="5"/>
        <v>#DIV/0!</v>
      </c>
      <c r="CF44" s="56">
        <f t="shared" si="6"/>
        <v>0</v>
      </c>
      <c r="CG44" s="56" t="e">
        <f t="shared" si="7"/>
        <v>#DIV/0!</v>
      </c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</row>
    <row r="45" spans="2:109" s="6" customFormat="1" hidden="1">
      <c r="B45" s="28"/>
      <c r="C45" s="28"/>
      <c r="D45" s="52" t="str">
        <f t="shared" si="8"/>
        <v xml:space="preserve"> </v>
      </c>
      <c r="E45" s="46"/>
      <c r="F45" s="46"/>
      <c r="G45" s="46"/>
      <c r="H45" s="47"/>
      <c r="I45" s="93"/>
      <c r="J45" s="155"/>
      <c r="K45" s="71"/>
      <c r="L45" s="72"/>
      <c r="M45" s="72"/>
      <c r="N45" s="72"/>
      <c r="O45" s="72"/>
      <c r="P45" s="72"/>
      <c r="Q45" s="95"/>
      <c r="R45" s="145"/>
      <c r="S45" s="37"/>
      <c r="T45" s="37"/>
      <c r="U45" s="37"/>
      <c r="V45" s="37"/>
      <c r="W45" s="37"/>
      <c r="X45" s="37"/>
      <c r="Y45" s="37"/>
      <c r="Z45" s="37"/>
      <c r="AA45" s="76"/>
      <c r="AB45" s="52"/>
      <c r="AC45" s="38"/>
      <c r="AD45" s="53" t="e">
        <f t="shared" si="0"/>
        <v>#DIV/0!</v>
      </c>
      <c r="AE45" s="39">
        <f t="shared" si="15"/>
        <v>0</v>
      </c>
      <c r="AF45" s="40">
        <f t="shared" si="15"/>
        <v>0</v>
      </c>
      <c r="AG45" s="41">
        <f t="shared" si="15"/>
        <v>0</v>
      </c>
      <c r="AH45" s="41">
        <f t="shared" si="15"/>
        <v>0</v>
      </c>
      <c r="AI45" s="41">
        <f t="shared" si="15"/>
        <v>0</v>
      </c>
      <c r="AJ45" s="41">
        <f t="shared" si="15"/>
        <v>0</v>
      </c>
      <c r="AK45" s="41">
        <f t="shared" si="15"/>
        <v>0</v>
      </c>
      <c r="AL45" s="41">
        <f t="shared" si="15"/>
        <v>0</v>
      </c>
      <c r="AM45" s="41">
        <f t="shared" si="15"/>
        <v>0</v>
      </c>
      <c r="AN45" s="42">
        <f t="shared" si="15"/>
        <v>0</v>
      </c>
      <c r="AP45" s="40">
        <f t="shared" si="16"/>
        <v>0</v>
      </c>
      <c r="AQ45" s="40">
        <f t="shared" si="16"/>
        <v>0</v>
      </c>
      <c r="AR45" s="41">
        <f t="shared" si="16"/>
        <v>0</v>
      </c>
      <c r="AS45" s="41">
        <f t="shared" si="16"/>
        <v>0</v>
      </c>
      <c r="AT45" s="41">
        <f t="shared" si="16"/>
        <v>0</v>
      </c>
      <c r="AU45" s="41">
        <f t="shared" si="16"/>
        <v>0</v>
      </c>
      <c r="AV45" s="41">
        <f t="shared" si="16"/>
        <v>0</v>
      </c>
      <c r="AW45" s="41">
        <f t="shared" si="16"/>
        <v>0</v>
      </c>
      <c r="AX45" s="41">
        <f t="shared" si="16"/>
        <v>0</v>
      </c>
      <c r="AY45" s="42">
        <f t="shared" si="16"/>
        <v>0</v>
      </c>
      <c r="BA45" s="40">
        <f t="shared" si="13"/>
        <v>0</v>
      </c>
      <c r="BB45" s="40">
        <f t="shared" si="13"/>
        <v>0</v>
      </c>
      <c r="BC45" s="41">
        <f t="shared" si="13"/>
        <v>0</v>
      </c>
      <c r="BD45" s="41">
        <f t="shared" si="13"/>
        <v>0</v>
      </c>
      <c r="BE45" s="41">
        <f t="shared" si="13"/>
        <v>0</v>
      </c>
      <c r="BF45" s="41">
        <f t="shared" si="12"/>
        <v>0</v>
      </c>
      <c r="BG45" s="41">
        <f t="shared" si="12"/>
        <v>0</v>
      </c>
      <c r="BH45" s="41">
        <f t="shared" si="12"/>
        <v>0</v>
      </c>
      <c r="BI45" s="41">
        <f t="shared" si="12"/>
        <v>0</v>
      </c>
      <c r="BJ45" s="42">
        <f t="shared" si="12"/>
        <v>0</v>
      </c>
      <c r="BV45" s="54" t="str">
        <f t="shared" si="14"/>
        <v xml:space="preserve"> </v>
      </c>
      <c r="BW45" s="54" t="str">
        <f t="shared" si="14"/>
        <v xml:space="preserve"> </v>
      </c>
      <c r="BX45" s="54" t="str">
        <f t="shared" si="14"/>
        <v xml:space="preserve"> </v>
      </c>
      <c r="BY45" s="54" t="str">
        <f t="shared" si="14"/>
        <v xml:space="preserve"> </v>
      </c>
      <c r="BZ45" s="54" t="str">
        <f t="shared" si="14"/>
        <v xml:space="preserve"> </v>
      </c>
      <c r="CA45" s="54" t="str">
        <f t="shared" si="14"/>
        <v xml:space="preserve"> </v>
      </c>
      <c r="CB45" s="54" t="str">
        <f t="shared" si="14"/>
        <v xml:space="preserve"> </v>
      </c>
      <c r="CC45" s="54" t="str">
        <f t="shared" si="14"/>
        <v xml:space="preserve"> </v>
      </c>
      <c r="CD45" s="54" t="str">
        <f t="shared" si="14"/>
        <v xml:space="preserve"> </v>
      </c>
      <c r="CE45" s="55" t="e">
        <f t="shared" si="5"/>
        <v>#DIV/0!</v>
      </c>
      <c r="CF45" s="56">
        <f t="shared" si="6"/>
        <v>0</v>
      </c>
      <c r="CG45" s="56" t="e">
        <f t="shared" si="7"/>
        <v>#DIV/0!</v>
      </c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</row>
    <row r="46" spans="2:109" s="6" customFormat="1" hidden="1">
      <c r="B46" s="28"/>
      <c r="C46" s="28"/>
      <c r="D46" s="52" t="str">
        <f t="shared" si="8"/>
        <v xml:space="preserve"> </v>
      </c>
      <c r="E46" s="67"/>
      <c r="F46" s="67"/>
      <c r="G46" s="67"/>
      <c r="H46" s="67"/>
      <c r="I46" s="82"/>
      <c r="J46" s="94"/>
      <c r="K46" s="71"/>
      <c r="L46" s="72"/>
      <c r="M46" s="72"/>
      <c r="N46" s="72"/>
      <c r="O46" s="72"/>
      <c r="P46" s="72"/>
      <c r="Q46" s="73"/>
      <c r="R46" s="145"/>
      <c r="S46" s="37"/>
      <c r="T46" s="37"/>
      <c r="U46" s="37"/>
      <c r="V46" s="37"/>
      <c r="W46" s="37"/>
      <c r="X46" s="37"/>
      <c r="Y46" s="37"/>
      <c r="Z46" s="37"/>
      <c r="AA46" s="76"/>
      <c r="AB46" s="52"/>
      <c r="AC46" s="38"/>
      <c r="AD46" s="53" t="e">
        <f t="shared" si="0"/>
        <v>#DIV/0!</v>
      </c>
      <c r="AE46" s="62">
        <f t="shared" si="15"/>
        <v>0</v>
      </c>
      <c r="AF46" s="63">
        <f t="shared" si="15"/>
        <v>0</v>
      </c>
      <c r="AG46" s="64">
        <f t="shared" si="15"/>
        <v>0</v>
      </c>
      <c r="AH46" s="64">
        <f t="shared" si="15"/>
        <v>0</v>
      </c>
      <c r="AI46" s="64">
        <f t="shared" si="15"/>
        <v>0</v>
      </c>
      <c r="AJ46" s="64">
        <f t="shared" si="15"/>
        <v>0</v>
      </c>
      <c r="AK46" s="64">
        <f t="shared" si="15"/>
        <v>0</v>
      </c>
      <c r="AL46" s="64">
        <f t="shared" si="15"/>
        <v>0</v>
      </c>
      <c r="AM46" s="64">
        <f t="shared" si="15"/>
        <v>0</v>
      </c>
      <c r="AN46" s="65">
        <f t="shared" si="15"/>
        <v>0</v>
      </c>
      <c r="AO46" s="66"/>
      <c r="AP46" s="63">
        <f t="shared" si="16"/>
        <v>0</v>
      </c>
      <c r="AQ46" s="63">
        <f t="shared" si="16"/>
        <v>0</v>
      </c>
      <c r="AR46" s="64">
        <f t="shared" si="16"/>
        <v>0</v>
      </c>
      <c r="AS46" s="64">
        <f t="shared" si="16"/>
        <v>0</v>
      </c>
      <c r="AT46" s="64">
        <f t="shared" si="16"/>
        <v>0</v>
      </c>
      <c r="AU46" s="64">
        <f t="shared" si="16"/>
        <v>0</v>
      </c>
      <c r="AV46" s="64">
        <f t="shared" si="16"/>
        <v>0</v>
      </c>
      <c r="AW46" s="64">
        <f t="shared" si="16"/>
        <v>0</v>
      </c>
      <c r="AX46" s="64">
        <f t="shared" si="16"/>
        <v>0</v>
      </c>
      <c r="AY46" s="65">
        <f t="shared" si="16"/>
        <v>0</v>
      </c>
      <c r="AZ46" s="66"/>
      <c r="BA46" s="63">
        <f t="shared" si="13"/>
        <v>0</v>
      </c>
      <c r="BB46" s="63">
        <f t="shared" si="13"/>
        <v>0</v>
      </c>
      <c r="BC46" s="64">
        <f t="shared" si="13"/>
        <v>0</v>
      </c>
      <c r="BD46" s="64">
        <f t="shared" si="13"/>
        <v>0</v>
      </c>
      <c r="BE46" s="64">
        <f t="shared" si="13"/>
        <v>0</v>
      </c>
      <c r="BF46" s="64">
        <f t="shared" si="12"/>
        <v>0</v>
      </c>
      <c r="BG46" s="64">
        <f t="shared" si="12"/>
        <v>0</v>
      </c>
      <c r="BH46" s="64">
        <f t="shared" si="12"/>
        <v>0</v>
      </c>
      <c r="BI46" s="64">
        <f t="shared" si="12"/>
        <v>0</v>
      </c>
      <c r="BJ46" s="65">
        <f t="shared" si="12"/>
        <v>0</v>
      </c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54" t="str">
        <f t="shared" si="14"/>
        <v xml:space="preserve"> </v>
      </c>
      <c r="BW46" s="54" t="str">
        <f t="shared" si="14"/>
        <v xml:space="preserve"> </v>
      </c>
      <c r="BX46" s="54" t="str">
        <f t="shared" si="14"/>
        <v xml:space="preserve"> </v>
      </c>
      <c r="BY46" s="54" t="str">
        <f t="shared" si="14"/>
        <v xml:space="preserve"> </v>
      </c>
      <c r="BZ46" s="54" t="str">
        <f t="shared" si="14"/>
        <v xml:space="preserve"> </v>
      </c>
      <c r="CA46" s="54" t="str">
        <f t="shared" si="14"/>
        <v xml:space="preserve"> </v>
      </c>
      <c r="CB46" s="54" t="str">
        <f t="shared" si="14"/>
        <v xml:space="preserve"> </v>
      </c>
      <c r="CC46" s="54" t="str">
        <f t="shared" si="14"/>
        <v xml:space="preserve"> </v>
      </c>
      <c r="CD46" s="54" t="str">
        <f t="shared" si="14"/>
        <v xml:space="preserve"> </v>
      </c>
      <c r="CE46" s="55" t="e">
        <f t="shared" si="5"/>
        <v>#DIV/0!</v>
      </c>
      <c r="CF46" s="56">
        <f t="shared" si="6"/>
        <v>0</v>
      </c>
      <c r="CG46" s="56" t="e">
        <f t="shared" si="7"/>
        <v>#DIV/0!</v>
      </c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77"/>
      <c r="CU46" s="96"/>
      <c r="CV46" s="96"/>
      <c r="CW46" s="77"/>
      <c r="CX46" s="77"/>
      <c r="CY46" s="77"/>
      <c r="CZ46" s="77"/>
      <c r="DA46" s="77"/>
      <c r="DB46" s="77"/>
      <c r="DC46" s="77"/>
      <c r="DD46" s="74"/>
      <c r="DE46" s="74"/>
    </row>
    <row r="47" spans="2:109" s="6" customFormat="1" hidden="1">
      <c r="B47" s="28"/>
      <c r="C47" s="28"/>
      <c r="D47" s="52" t="str">
        <f t="shared" si="8"/>
        <v xml:space="preserve"> </v>
      </c>
      <c r="E47" s="30"/>
      <c r="F47" s="30"/>
      <c r="G47" s="30"/>
      <c r="H47" s="67"/>
      <c r="I47" s="82"/>
      <c r="J47" s="152"/>
      <c r="K47" s="71"/>
      <c r="L47" s="72"/>
      <c r="M47" s="72"/>
      <c r="N47" s="72"/>
      <c r="O47" s="72"/>
      <c r="P47" s="72"/>
      <c r="Q47" s="73"/>
      <c r="R47" s="145"/>
      <c r="S47" s="37"/>
      <c r="T47" s="37"/>
      <c r="U47" s="37"/>
      <c r="V47" s="37"/>
      <c r="W47" s="37"/>
      <c r="X47" s="37"/>
      <c r="Y47" s="37"/>
      <c r="Z47" s="37"/>
      <c r="AA47" s="76"/>
      <c r="AB47" s="52"/>
      <c r="AC47" s="38"/>
      <c r="AD47" s="53" t="e">
        <f t="shared" si="0"/>
        <v>#DIV/0!</v>
      </c>
      <c r="AE47" s="39">
        <f t="shared" si="15"/>
        <v>0</v>
      </c>
      <c r="AF47" s="40">
        <f t="shared" si="15"/>
        <v>0</v>
      </c>
      <c r="AG47" s="41">
        <f t="shared" si="15"/>
        <v>0</v>
      </c>
      <c r="AH47" s="41">
        <f t="shared" si="15"/>
        <v>0</v>
      </c>
      <c r="AI47" s="41">
        <f t="shared" si="15"/>
        <v>0</v>
      </c>
      <c r="AJ47" s="41">
        <f t="shared" si="15"/>
        <v>0</v>
      </c>
      <c r="AK47" s="41">
        <f t="shared" si="15"/>
        <v>0</v>
      </c>
      <c r="AL47" s="41">
        <f t="shared" si="15"/>
        <v>0</v>
      </c>
      <c r="AM47" s="41">
        <f t="shared" si="15"/>
        <v>0</v>
      </c>
      <c r="AN47" s="42">
        <f t="shared" si="15"/>
        <v>0</v>
      </c>
      <c r="AP47" s="40">
        <f t="shared" si="16"/>
        <v>0</v>
      </c>
      <c r="AQ47" s="40">
        <f t="shared" si="16"/>
        <v>0</v>
      </c>
      <c r="AR47" s="41">
        <f t="shared" si="16"/>
        <v>0</v>
      </c>
      <c r="AS47" s="41">
        <f t="shared" si="16"/>
        <v>0</v>
      </c>
      <c r="AT47" s="41">
        <f t="shared" si="16"/>
        <v>0</v>
      </c>
      <c r="AU47" s="41">
        <f t="shared" si="16"/>
        <v>0</v>
      </c>
      <c r="AV47" s="41">
        <f t="shared" si="16"/>
        <v>0</v>
      </c>
      <c r="AW47" s="41">
        <f t="shared" si="16"/>
        <v>0</v>
      </c>
      <c r="AX47" s="41">
        <f t="shared" si="16"/>
        <v>0</v>
      </c>
      <c r="AY47" s="42">
        <f t="shared" si="16"/>
        <v>0</v>
      </c>
      <c r="BA47" s="40">
        <f t="shared" si="13"/>
        <v>0</v>
      </c>
      <c r="BB47" s="40">
        <f t="shared" si="13"/>
        <v>0</v>
      </c>
      <c r="BC47" s="41">
        <f t="shared" si="13"/>
        <v>0</v>
      </c>
      <c r="BD47" s="41">
        <f t="shared" si="13"/>
        <v>0</v>
      </c>
      <c r="BE47" s="41">
        <f t="shared" si="13"/>
        <v>0</v>
      </c>
      <c r="BF47" s="41">
        <f t="shared" si="12"/>
        <v>0</v>
      </c>
      <c r="BG47" s="41">
        <f t="shared" si="12"/>
        <v>0</v>
      </c>
      <c r="BH47" s="41">
        <f t="shared" si="12"/>
        <v>0</v>
      </c>
      <c r="BI47" s="41">
        <f t="shared" si="12"/>
        <v>0</v>
      </c>
      <c r="BJ47" s="42">
        <f t="shared" si="12"/>
        <v>0</v>
      </c>
      <c r="BV47" s="54" t="str">
        <f t="shared" si="14"/>
        <v xml:space="preserve"> </v>
      </c>
      <c r="BW47" s="54" t="str">
        <f t="shared" si="14"/>
        <v xml:space="preserve"> </v>
      </c>
      <c r="BX47" s="54" t="str">
        <f t="shared" si="14"/>
        <v xml:space="preserve"> </v>
      </c>
      <c r="BY47" s="54" t="str">
        <f t="shared" si="14"/>
        <v xml:space="preserve"> </v>
      </c>
      <c r="BZ47" s="54" t="str">
        <f t="shared" si="14"/>
        <v xml:space="preserve"> </v>
      </c>
      <c r="CA47" s="54" t="str">
        <f t="shared" si="14"/>
        <v xml:space="preserve"> </v>
      </c>
      <c r="CB47" s="54" t="str">
        <f t="shared" si="14"/>
        <v xml:space="preserve"> </v>
      </c>
      <c r="CC47" s="54" t="str">
        <f t="shared" si="14"/>
        <v xml:space="preserve"> </v>
      </c>
      <c r="CD47" s="54" t="str">
        <f t="shared" si="14"/>
        <v xml:space="preserve"> </v>
      </c>
      <c r="CE47" s="55" t="e">
        <f t="shared" si="5"/>
        <v>#DIV/0!</v>
      </c>
      <c r="CF47" s="56">
        <f t="shared" si="6"/>
        <v>0</v>
      </c>
      <c r="CG47" s="56" t="e">
        <f t="shared" si="7"/>
        <v>#DIV/0!</v>
      </c>
      <c r="CT47" s="74"/>
      <c r="CU47" s="96"/>
      <c r="CV47" s="96"/>
      <c r="CW47" s="74"/>
      <c r="CX47" s="74"/>
      <c r="CY47" s="74"/>
      <c r="CZ47" s="74"/>
      <c r="DA47" s="74"/>
      <c r="DB47" s="74"/>
      <c r="DC47" s="74"/>
      <c r="DD47" s="74"/>
      <c r="DE47" s="74"/>
    </row>
    <row r="48" spans="2:109" s="6" customFormat="1" hidden="1">
      <c r="B48" s="28"/>
      <c r="C48" s="28"/>
      <c r="D48" s="52" t="str">
        <f t="shared" si="8"/>
        <v xml:space="preserve"> </v>
      </c>
      <c r="E48" s="67"/>
      <c r="F48" s="67"/>
      <c r="G48" s="67"/>
      <c r="H48" s="67"/>
      <c r="I48" s="82"/>
      <c r="J48" s="73"/>
      <c r="K48" s="71"/>
      <c r="L48" s="72"/>
      <c r="M48" s="72"/>
      <c r="N48" s="72"/>
      <c r="O48" s="72"/>
      <c r="P48" s="72"/>
      <c r="Q48" s="73"/>
      <c r="R48" s="145"/>
      <c r="S48" s="37"/>
      <c r="T48" s="37"/>
      <c r="U48" s="37"/>
      <c r="V48" s="37"/>
      <c r="W48" s="37"/>
      <c r="X48" s="37"/>
      <c r="Y48" s="37"/>
      <c r="Z48" s="37"/>
      <c r="AA48" s="76"/>
      <c r="AB48" s="52"/>
      <c r="AC48" s="38"/>
      <c r="AD48" s="53" t="e">
        <f t="shared" si="0"/>
        <v>#DIV/0!</v>
      </c>
      <c r="AE48" s="39">
        <f t="shared" si="15"/>
        <v>0</v>
      </c>
      <c r="AF48" s="40">
        <f t="shared" si="15"/>
        <v>0</v>
      </c>
      <c r="AG48" s="41">
        <f t="shared" si="15"/>
        <v>0</v>
      </c>
      <c r="AH48" s="41">
        <f t="shared" si="15"/>
        <v>0</v>
      </c>
      <c r="AI48" s="41">
        <f t="shared" si="15"/>
        <v>0</v>
      </c>
      <c r="AJ48" s="41">
        <f t="shared" si="15"/>
        <v>0</v>
      </c>
      <c r="AK48" s="41">
        <f t="shared" si="15"/>
        <v>0</v>
      </c>
      <c r="AL48" s="41">
        <f t="shared" si="15"/>
        <v>0</v>
      </c>
      <c r="AM48" s="41">
        <f t="shared" si="15"/>
        <v>0</v>
      </c>
      <c r="AN48" s="42">
        <f t="shared" si="15"/>
        <v>0</v>
      </c>
      <c r="AP48" s="40">
        <f t="shared" si="16"/>
        <v>0</v>
      </c>
      <c r="AQ48" s="40">
        <f t="shared" si="16"/>
        <v>0</v>
      </c>
      <c r="AR48" s="41">
        <f t="shared" si="16"/>
        <v>0</v>
      </c>
      <c r="AS48" s="41">
        <f t="shared" si="16"/>
        <v>0</v>
      </c>
      <c r="AT48" s="41">
        <f t="shared" si="16"/>
        <v>0</v>
      </c>
      <c r="AU48" s="41">
        <f t="shared" si="16"/>
        <v>0</v>
      </c>
      <c r="AV48" s="41">
        <f t="shared" si="16"/>
        <v>0</v>
      </c>
      <c r="AW48" s="41">
        <f t="shared" si="16"/>
        <v>0</v>
      </c>
      <c r="AX48" s="41">
        <f t="shared" si="16"/>
        <v>0</v>
      </c>
      <c r="AY48" s="42">
        <f t="shared" si="16"/>
        <v>0</v>
      </c>
      <c r="BA48" s="40">
        <f t="shared" si="13"/>
        <v>0</v>
      </c>
      <c r="BB48" s="40">
        <f t="shared" si="13"/>
        <v>0</v>
      </c>
      <c r="BC48" s="41">
        <f t="shared" si="13"/>
        <v>0</v>
      </c>
      <c r="BD48" s="41">
        <f t="shared" si="13"/>
        <v>0</v>
      </c>
      <c r="BE48" s="41">
        <f t="shared" si="13"/>
        <v>0</v>
      </c>
      <c r="BF48" s="41">
        <f t="shared" si="12"/>
        <v>0</v>
      </c>
      <c r="BG48" s="41">
        <f t="shared" si="12"/>
        <v>0</v>
      </c>
      <c r="BH48" s="41">
        <f t="shared" si="12"/>
        <v>0</v>
      </c>
      <c r="BI48" s="41">
        <f t="shared" si="12"/>
        <v>0</v>
      </c>
      <c r="BJ48" s="42">
        <f t="shared" si="12"/>
        <v>0</v>
      </c>
      <c r="BV48" s="54" t="str">
        <f t="shared" si="14"/>
        <v xml:space="preserve"> </v>
      </c>
      <c r="BW48" s="54" t="str">
        <f t="shared" si="14"/>
        <v xml:space="preserve"> </v>
      </c>
      <c r="BX48" s="54" t="str">
        <f t="shared" si="14"/>
        <v xml:space="preserve"> </v>
      </c>
      <c r="BY48" s="54" t="str">
        <f t="shared" si="14"/>
        <v xml:space="preserve"> </v>
      </c>
      <c r="BZ48" s="54" t="str">
        <f t="shared" si="14"/>
        <v xml:space="preserve"> </v>
      </c>
      <c r="CA48" s="54" t="str">
        <f t="shared" si="14"/>
        <v xml:space="preserve"> </v>
      </c>
      <c r="CB48" s="54" t="str">
        <f t="shared" si="14"/>
        <v xml:space="preserve"> </v>
      </c>
      <c r="CC48" s="54" t="str">
        <f t="shared" si="14"/>
        <v xml:space="preserve"> </v>
      </c>
      <c r="CD48" s="54" t="str">
        <f t="shared" si="14"/>
        <v xml:space="preserve"> </v>
      </c>
      <c r="CE48" s="55" t="e">
        <f t="shared" si="5"/>
        <v>#DIV/0!</v>
      </c>
      <c r="CF48" s="56">
        <f t="shared" si="6"/>
        <v>0</v>
      </c>
      <c r="CG48" s="56" t="e">
        <f t="shared" si="7"/>
        <v>#DIV/0!</v>
      </c>
      <c r="CT48" s="74"/>
      <c r="CU48" s="96"/>
      <c r="CV48" s="96"/>
      <c r="CW48" s="74"/>
      <c r="CX48" s="74"/>
      <c r="CY48" s="74"/>
      <c r="CZ48" s="74"/>
      <c r="DA48" s="74"/>
      <c r="DB48" s="74"/>
      <c r="DC48" s="74"/>
      <c r="DD48" s="74"/>
      <c r="DE48" s="74"/>
    </row>
    <row r="49" spans="2:109" s="6" customFormat="1" hidden="1">
      <c r="B49" s="28"/>
      <c r="C49" s="28"/>
      <c r="D49" s="52" t="str">
        <f t="shared" si="8"/>
        <v xml:space="preserve"> </v>
      </c>
      <c r="E49" s="67"/>
      <c r="F49" s="67"/>
      <c r="G49" s="67"/>
      <c r="H49" s="67"/>
      <c r="I49" s="82"/>
      <c r="J49" s="73"/>
      <c r="K49" s="71"/>
      <c r="L49" s="72"/>
      <c r="M49" s="72"/>
      <c r="N49" s="72"/>
      <c r="O49" s="72"/>
      <c r="P49" s="72"/>
      <c r="Q49" s="73"/>
      <c r="R49" s="145"/>
      <c r="S49" s="37"/>
      <c r="T49" s="37"/>
      <c r="U49" s="37"/>
      <c r="V49" s="37"/>
      <c r="W49" s="37"/>
      <c r="X49" s="37"/>
      <c r="Y49" s="37"/>
      <c r="Z49" s="37"/>
      <c r="AA49" s="76"/>
      <c r="AB49" s="52"/>
      <c r="AC49" s="38"/>
      <c r="AD49" s="53" t="e">
        <f t="shared" si="0"/>
        <v>#DIV/0!</v>
      </c>
      <c r="AE49" s="39">
        <f t="shared" si="15"/>
        <v>0</v>
      </c>
      <c r="AF49" s="40">
        <f t="shared" si="15"/>
        <v>0</v>
      </c>
      <c r="AG49" s="41">
        <f t="shared" si="15"/>
        <v>0</v>
      </c>
      <c r="AH49" s="41">
        <f t="shared" si="15"/>
        <v>0</v>
      </c>
      <c r="AI49" s="41">
        <f t="shared" si="15"/>
        <v>0</v>
      </c>
      <c r="AJ49" s="41">
        <f t="shared" si="15"/>
        <v>0</v>
      </c>
      <c r="AK49" s="41">
        <f t="shared" si="15"/>
        <v>0</v>
      </c>
      <c r="AL49" s="41">
        <f t="shared" si="15"/>
        <v>0</v>
      </c>
      <c r="AM49" s="41">
        <f t="shared" si="15"/>
        <v>0</v>
      </c>
      <c r="AN49" s="42">
        <f t="shared" si="15"/>
        <v>0</v>
      </c>
      <c r="AP49" s="40">
        <f t="shared" si="16"/>
        <v>0</v>
      </c>
      <c r="AQ49" s="40">
        <f t="shared" si="16"/>
        <v>0</v>
      </c>
      <c r="AR49" s="41">
        <f t="shared" si="16"/>
        <v>0</v>
      </c>
      <c r="AS49" s="41">
        <f t="shared" si="16"/>
        <v>0</v>
      </c>
      <c r="AT49" s="41">
        <f t="shared" si="16"/>
        <v>0</v>
      </c>
      <c r="AU49" s="41">
        <f t="shared" si="16"/>
        <v>0</v>
      </c>
      <c r="AV49" s="41">
        <f t="shared" si="16"/>
        <v>0</v>
      </c>
      <c r="AW49" s="41">
        <f t="shared" si="16"/>
        <v>0</v>
      </c>
      <c r="AX49" s="41">
        <f t="shared" si="16"/>
        <v>0</v>
      </c>
      <c r="AY49" s="42">
        <f t="shared" si="16"/>
        <v>0</v>
      </c>
      <c r="BA49" s="40">
        <f t="shared" si="13"/>
        <v>0</v>
      </c>
      <c r="BB49" s="40">
        <f t="shared" si="13"/>
        <v>0</v>
      </c>
      <c r="BC49" s="41">
        <f t="shared" si="13"/>
        <v>0</v>
      </c>
      <c r="BD49" s="41">
        <f t="shared" si="13"/>
        <v>0</v>
      </c>
      <c r="BE49" s="41">
        <f t="shared" si="13"/>
        <v>0</v>
      </c>
      <c r="BF49" s="41">
        <f t="shared" si="12"/>
        <v>0</v>
      </c>
      <c r="BG49" s="41">
        <f t="shared" si="12"/>
        <v>0</v>
      </c>
      <c r="BH49" s="41">
        <f t="shared" si="12"/>
        <v>0</v>
      </c>
      <c r="BI49" s="41">
        <f t="shared" si="12"/>
        <v>0</v>
      </c>
      <c r="BJ49" s="42">
        <f t="shared" si="12"/>
        <v>0</v>
      </c>
      <c r="BV49" s="54" t="str">
        <f t="shared" si="14"/>
        <v xml:space="preserve"> </v>
      </c>
      <c r="BW49" s="54" t="str">
        <f t="shared" si="14"/>
        <v xml:space="preserve"> </v>
      </c>
      <c r="BX49" s="54" t="str">
        <f t="shared" si="14"/>
        <v xml:space="preserve"> </v>
      </c>
      <c r="BY49" s="54" t="str">
        <f t="shared" si="14"/>
        <v xml:space="preserve"> </v>
      </c>
      <c r="BZ49" s="54" t="str">
        <f t="shared" si="14"/>
        <v xml:space="preserve"> </v>
      </c>
      <c r="CA49" s="54" t="str">
        <f t="shared" si="14"/>
        <v xml:space="preserve"> </v>
      </c>
      <c r="CB49" s="54" t="str">
        <f t="shared" si="14"/>
        <v xml:space="preserve"> </v>
      </c>
      <c r="CC49" s="54" t="str">
        <f t="shared" si="14"/>
        <v xml:space="preserve"> </v>
      </c>
      <c r="CD49" s="54" t="str">
        <f t="shared" si="14"/>
        <v xml:space="preserve"> </v>
      </c>
      <c r="CE49" s="55" t="e">
        <f t="shared" si="5"/>
        <v>#DIV/0!</v>
      </c>
      <c r="CF49" s="56">
        <f t="shared" si="6"/>
        <v>0</v>
      </c>
      <c r="CG49" s="56" t="e">
        <f t="shared" si="7"/>
        <v>#DIV/0!</v>
      </c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</row>
    <row r="50" spans="2:109" s="6" customFormat="1" hidden="1">
      <c r="B50" s="28"/>
      <c r="C50" s="28"/>
      <c r="D50" s="52" t="str">
        <f t="shared" si="8"/>
        <v xml:space="preserve"> </v>
      </c>
      <c r="E50" s="67"/>
      <c r="F50" s="67"/>
      <c r="G50" s="46"/>
      <c r="H50" s="67"/>
      <c r="I50" s="82"/>
      <c r="J50" s="149"/>
      <c r="K50" s="71"/>
      <c r="L50" s="72"/>
      <c r="M50" s="72"/>
      <c r="N50" s="72"/>
      <c r="O50" s="72"/>
      <c r="P50" s="72"/>
      <c r="Q50" s="73"/>
      <c r="R50" s="145"/>
      <c r="S50" s="37"/>
      <c r="T50" s="37"/>
      <c r="U50" s="37"/>
      <c r="V50" s="37"/>
      <c r="W50" s="37"/>
      <c r="X50" s="37"/>
      <c r="Y50" s="37"/>
      <c r="Z50" s="37"/>
      <c r="AA50" s="76"/>
      <c r="AB50" s="52"/>
      <c r="AC50" s="38"/>
      <c r="AD50" s="53" t="e">
        <f t="shared" si="0"/>
        <v>#DIV/0!</v>
      </c>
      <c r="AE50" s="39">
        <f t="shared" si="15"/>
        <v>0</v>
      </c>
      <c r="AF50" s="40">
        <f t="shared" si="15"/>
        <v>0</v>
      </c>
      <c r="AG50" s="41">
        <f t="shared" si="15"/>
        <v>0</v>
      </c>
      <c r="AH50" s="41">
        <f t="shared" si="15"/>
        <v>0</v>
      </c>
      <c r="AI50" s="41">
        <f t="shared" si="15"/>
        <v>0</v>
      </c>
      <c r="AJ50" s="41">
        <f t="shared" si="15"/>
        <v>0</v>
      </c>
      <c r="AK50" s="41">
        <f t="shared" si="15"/>
        <v>0</v>
      </c>
      <c r="AL50" s="41">
        <f t="shared" si="15"/>
        <v>0</v>
      </c>
      <c r="AM50" s="41">
        <f t="shared" si="15"/>
        <v>0</v>
      </c>
      <c r="AN50" s="42">
        <f t="shared" si="15"/>
        <v>0</v>
      </c>
      <c r="AP50" s="40">
        <f t="shared" si="16"/>
        <v>0</v>
      </c>
      <c r="AQ50" s="40">
        <f t="shared" si="16"/>
        <v>0</v>
      </c>
      <c r="AR50" s="41">
        <f t="shared" si="16"/>
        <v>0</v>
      </c>
      <c r="AS50" s="41">
        <f t="shared" si="16"/>
        <v>0</v>
      </c>
      <c r="AT50" s="41">
        <f t="shared" si="16"/>
        <v>0</v>
      </c>
      <c r="AU50" s="41">
        <f t="shared" si="16"/>
        <v>0</v>
      </c>
      <c r="AV50" s="41">
        <f t="shared" si="16"/>
        <v>0</v>
      </c>
      <c r="AW50" s="41">
        <f t="shared" si="16"/>
        <v>0</v>
      </c>
      <c r="AX50" s="41">
        <f t="shared" si="16"/>
        <v>0</v>
      </c>
      <c r="AY50" s="42">
        <f t="shared" si="16"/>
        <v>0</v>
      </c>
      <c r="BA50" s="40">
        <f t="shared" si="13"/>
        <v>0</v>
      </c>
      <c r="BB50" s="40">
        <f t="shared" si="13"/>
        <v>0</v>
      </c>
      <c r="BC50" s="41">
        <f t="shared" si="13"/>
        <v>0</v>
      </c>
      <c r="BD50" s="41">
        <f t="shared" si="13"/>
        <v>0</v>
      </c>
      <c r="BE50" s="41">
        <f t="shared" si="13"/>
        <v>0</v>
      </c>
      <c r="BF50" s="41">
        <f t="shared" si="12"/>
        <v>0</v>
      </c>
      <c r="BG50" s="41">
        <f t="shared" si="12"/>
        <v>0</v>
      </c>
      <c r="BH50" s="41">
        <f t="shared" si="12"/>
        <v>0</v>
      </c>
      <c r="BI50" s="41">
        <f t="shared" si="12"/>
        <v>0</v>
      </c>
      <c r="BJ50" s="42">
        <f t="shared" si="12"/>
        <v>0</v>
      </c>
      <c r="BV50" s="54" t="str">
        <f t="shared" si="14"/>
        <v xml:space="preserve"> </v>
      </c>
      <c r="BW50" s="54" t="str">
        <f t="shared" si="14"/>
        <v xml:space="preserve"> </v>
      </c>
      <c r="BX50" s="54" t="str">
        <f t="shared" si="14"/>
        <v xml:space="preserve"> </v>
      </c>
      <c r="BY50" s="54" t="str">
        <f t="shared" si="14"/>
        <v xml:space="preserve"> </v>
      </c>
      <c r="BZ50" s="54" t="str">
        <f t="shared" si="14"/>
        <v xml:space="preserve"> </v>
      </c>
      <c r="CA50" s="54" t="str">
        <f t="shared" si="14"/>
        <v xml:space="preserve"> </v>
      </c>
      <c r="CB50" s="54" t="str">
        <f t="shared" si="14"/>
        <v xml:space="preserve"> </v>
      </c>
      <c r="CC50" s="54" t="str">
        <f t="shared" si="14"/>
        <v xml:space="preserve"> </v>
      </c>
      <c r="CD50" s="54" t="str">
        <f t="shared" si="14"/>
        <v xml:space="preserve"> </v>
      </c>
      <c r="CE50" s="55" t="e">
        <f t="shared" si="5"/>
        <v>#DIV/0!</v>
      </c>
      <c r="CF50" s="56">
        <f t="shared" si="6"/>
        <v>0</v>
      </c>
      <c r="CG50" s="56" t="e">
        <f t="shared" si="7"/>
        <v>#DIV/0!</v>
      </c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</row>
    <row r="51" spans="2:109" s="6" customFormat="1" hidden="1">
      <c r="B51" s="28"/>
      <c r="C51" s="28"/>
      <c r="D51" s="52" t="str">
        <f t="shared" si="8"/>
        <v xml:space="preserve"> </v>
      </c>
      <c r="E51" s="79"/>
      <c r="F51" s="97"/>
      <c r="G51" s="67"/>
      <c r="H51" s="67"/>
      <c r="I51" s="82"/>
      <c r="J51" s="73"/>
      <c r="K51" s="71"/>
      <c r="L51" s="72"/>
      <c r="M51" s="72"/>
      <c r="N51" s="72"/>
      <c r="O51" s="72"/>
      <c r="P51" s="72"/>
      <c r="Q51" s="98"/>
      <c r="R51" s="145"/>
      <c r="S51" s="37"/>
      <c r="T51" s="37"/>
      <c r="U51" s="37"/>
      <c r="V51" s="37"/>
      <c r="W51" s="37"/>
      <c r="X51" s="37"/>
      <c r="Y51" s="37"/>
      <c r="Z51" s="37"/>
      <c r="AA51" s="76"/>
      <c r="AB51" s="52"/>
      <c r="AC51" s="38"/>
      <c r="AD51" s="53" t="e">
        <f t="shared" si="0"/>
        <v>#DIV/0!</v>
      </c>
      <c r="AE51" s="39">
        <f t="shared" si="15"/>
        <v>0</v>
      </c>
      <c r="AF51" s="40">
        <f t="shared" si="15"/>
        <v>0</v>
      </c>
      <c r="AG51" s="41">
        <f t="shared" si="15"/>
        <v>0</v>
      </c>
      <c r="AH51" s="41">
        <f t="shared" si="15"/>
        <v>0</v>
      </c>
      <c r="AI51" s="41">
        <f t="shared" si="15"/>
        <v>0</v>
      </c>
      <c r="AJ51" s="41">
        <f t="shared" si="15"/>
        <v>0</v>
      </c>
      <c r="AK51" s="41">
        <f t="shared" si="15"/>
        <v>0</v>
      </c>
      <c r="AL51" s="41">
        <f t="shared" si="15"/>
        <v>0</v>
      </c>
      <c r="AM51" s="41">
        <f t="shared" si="15"/>
        <v>0</v>
      </c>
      <c r="AN51" s="42">
        <f t="shared" si="15"/>
        <v>0</v>
      </c>
      <c r="AP51" s="40">
        <f t="shared" si="16"/>
        <v>0</v>
      </c>
      <c r="AQ51" s="40">
        <f t="shared" si="16"/>
        <v>0</v>
      </c>
      <c r="AR51" s="41">
        <f t="shared" si="16"/>
        <v>0</v>
      </c>
      <c r="AS51" s="41">
        <f t="shared" si="16"/>
        <v>0</v>
      </c>
      <c r="AT51" s="41">
        <f t="shared" si="16"/>
        <v>0</v>
      </c>
      <c r="AU51" s="41">
        <f t="shared" si="16"/>
        <v>0</v>
      </c>
      <c r="AV51" s="41">
        <f t="shared" si="16"/>
        <v>0</v>
      </c>
      <c r="AW51" s="41">
        <f t="shared" si="16"/>
        <v>0</v>
      </c>
      <c r="AX51" s="41">
        <f t="shared" si="16"/>
        <v>0</v>
      </c>
      <c r="AY51" s="42">
        <f t="shared" si="16"/>
        <v>0</v>
      </c>
      <c r="BA51" s="40">
        <f>IF(S51="I",1,0)</f>
        <v>0</v>
      </c>
      <c r="BB51" s="40">
        <f t="shared" si="13"/>
        <v>0</v>
      </c>
      <c r="BC51" s="41">
        <f t="shared" si="13"/>
        <v>0</v>
      </c>
      <c r="BD51" s="41">
        <f t="shared" si="13"/>
        <v>0</v>
      </c>
      <c r="BE51" s="41">
        <f t="shared" si="13"/>
        <v>0</v>
      </c>
      <c r="BF51" s="41">
        <f t="shared" si="13"/>
        <v>0</v>
      </c>
      <c r="BG51" s="41">
        <f t="shared" si="13"/>
        <v>0</v>
      </c>
      <c r="BH51" s="41">
        <f t="shared" si="13"/>
        <v>0</v>
      </c>
      <c r="BI51" s="41">
        <f t="shared" si="13"/>
        <v>0</v>
      </c>
      <c r="BJ51" s="42">
        <f t="shared" si="13"/>
        <v>0</v>
      </c>
      <c r="BV51" s="54" t="str">
        <f t="shared" si="14"/>
        <v xml:space="preserve"> </v>
      </c>
      <c r="BW51" s="54" t="str">
        <f t="shared" si="14"/>
        <v xml:space="preserve"> </v>
      </c>
      <c r="BX51" s="54" t="str">
        <f t="shared" si="14"/>
        <v xml:space="preserve"> </v>
      </c>
      <c r="BY51" s="54" t="str">
        <f t="shared" si="14"/>
        <v xml:space="preserve"> </v>
      </c>
      <c r="BZ51" s="54" t="str">
        <f t="shared" si="14"/>
        <v xml:space="preserve"> </v>
      </c>
      <c r="CA51" s="54" t="str">
        <f t="shared" si="14"/>
        <v xml:space="preserve"> </v>
      </c>
      <c r="CB51" s="54" t="str">
        <f t="shared" si="14"/>
        <v xml:space="preserve"> </v>
      </c>
      <c r="CC51" s="54" t="str">
        <f t="shared" si="14"/>
        <v xml:space="preserve"> </v>
      </c>
      <c r="CD51" s="54" t="str">
        <f t="shared" si="14"/>
        <v xml:space="preserve"> </v>
      </c>
      <c r="CE51" s="55" t="e">
        <f t="shared" si="5"/>
        <v>#DIV/0!</v>
      </c>
      <c r="CF51" s="56">
        <f t="shared" si="6"/>
        <v>0</v>
      </c>
      <c r="CG51" s="56" t="e">
        <f t="shared" si="7"/>
        <v>#DIV/0!</v>
      </c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</row>
    <row r="52" spans="2:109" s="6" customFormat="1" hidden="1">
      <c r="B52" s="28"/>
      <c r="C52" s="28"/>
      <c r="D52" s="52" t="str">
        <f t="shared" si="8"/>
        <v xml:space="preserve"> </v>
      </c>
      <c r="E52" s="67"/>
      <c r="F52" s="67"/>
      <c r="G52" s="67"/>
      <c r="H52" s="67"/>
      <c r="I52" s="92"/>
      <c r="J52" s="73"/>
      <c r="K52" s="71"/>
      <c r="L52" s="72"/>
      <c r="M52" s="72"/>
      <c r="N52" s="72"/>
      <c r="O52" s="72"/>
      <c r="P52" s="72"/>
      <c r="Q52" s="73"/>
      <c r="R52" s="145"/>
      <c r="S52" s="37"/>
      <c r="T52" s="37"/>
      <c r="U52" s="37"/>
      <c r="V52" s="37"/>
      <c r="W52" s="37"/>
      <c r="X52" s="37"/>
      <c r="Y52" s="37"/>
      <c r="Z52" s="37"/>
      <c r="AA52" s="76"/>
      <c r="AB52" s="52"/>
      <c r="AC52" s="38"/>
      <c r="AD52" s="53" t="e">
        <f t="shared" si="0"/>
        <v>#DIV/0!</v>
      </c>
      <c r="AE52" s="39">
        <f t="shared" si="15"/>
        <v>0</v>
      </c>
      <c r="AF52" s="40">
        <f t="shared" si="15"/>
        <v>0</v>
      </c>
      <c r="AG52" s="41">
        <f t="shared" si="15"/>
        <v>0</v>
      </c>
      <c r="AH52" s="41">
        <f t="shared" si="15"/>
        <v>0</v>
      </c>
      <c r="AI52" s="41">
        <f t="shared" si="15"/>
        <v>0</v>
      </c>
      <c r="AJ52" s="41">
        <f t="shared" si="15"/>
        <v>0</v>
      </c>
      <c r="AK52" s="41">
        <f t="shared" si="15"/>
        <v>0</v>
      </c>
      <c r="AL52" s="41">
        <f t="shared" si="15"/>
        <v>0</v>
      </c>
      <c r="AM52" s="41">
        <f t="shared" si="15"/>
        <v>0</v>
      </c>
      <c r="AN52" s="42">
        <f t="shared" si="15"/>
        <v>0</v>
      </c>
      <c r="AP52" s="40">
        <f t="shared" si="16"/>
        <v>0</v>
      </c>
      <c r="AQ52" s="40">
        <f t="shared" si="16"/>
        <v>0</v>
      </c>
      <c r="AR52" s="41">
        <f t="shared" si="16"/>
        <v>0</v>
      </c>
      <c r="AS52" s="41">
        <f t="shared" si="16"/>
        <v>0</v>
      </c>
      <c r="AT52" s="41">
        <f t="shared" si="16"/>
        <v>0</v>
      </c>
      <c r="AU52" s="41">
        <f t="shared" si="16"/>
        <v>0</v>
      </c>
      <c r="AV52" s="41">
        <f t="shared" si="16"/>
        <v>0</v>
      </c>
      <c r="AW52" s="41">
        <f t="shared" si="16"/>
        <v>0</v>
      </c>
      <c r="AX52" s="41">
        <f t="shared" si="16"/>
        <v>0</v>
      </c>
      <c r="AY52" s="42">
        <f t="shared" si="16"/>
        <v>0</v>
      </c>
      <c r="BA52" s="40">
        <f>IF(R52="I",1,0)</f>
        <v>0</v>
      </c>
      <c r="BB52" s="40">
        <f t="shared" si="13"/>
        <v>0</v>
      </c>
      <c r="BC52" s="41">
        <f t="shared" si="13"/>
        <v>0</v>
      </c>
      <c r="BD52" s="41">
        <f t="shared" si="13"/>
        <v>0</v>
      </c>
      <c r="BE52" s="41">
        <f t="shared" si="13"/>
        <v>0</v>
      </c>
      <c r="BF52" s="41">
        <f t="shared" si="13"/>
        <v>0</v>
      </c>
      <c r="BG52" s="41">
        <f t="shared" si="13"/>
        <v>0</v>
      </c>
      <c r="BH52" s="41">
        <f t="shared" si="13"/>
        <v>0</v>
      </c>
      <c r="BI52" s="41">
        <f t="shared" si="13"/>
        <v>0</v>
      </c>
      <c r="BJ52" s="42">
        <f t="shared" si="13"/>
        <v>0</v>
      </c>
      <c r="BV52" s="54" t="str">
        <f t="shared" si="14"/>
        <v xml:space="preserve"> </v>
      </c>
      <c r="BW52" s="54" t="str">
        <f t="shared" si="14"/>
        <v xml:space="preserve"> </v>
      </c>
      <c r="BX52" s="54" t="str">
        <f t="shared" si="14"/>
        <v xml:space="preserve"> </v>
      </c>
      <c r="BY52" s="54" t="str">
        <f t="shared" si="14"/>
        <v xml:space="preserve"> </v>
      </c>
      <c r="BZ52" s="54" t="str">
        <f t="shared" si="14"/>
        <v xml:space="preserve"> </v>
      </c>
      <c r="CA52" s="54" t="str">
        <f t="shared" si="14"/>
        <v xml:space="preserve"> </v>
      </c>
      <c r="CB52" s="54" t="str">
        <f t="shared" si="14"/>
        <v xml:space="preserve"> </v>
      </c>
      <c r="CC52" s="54" t="str">
        <f t="shared" si="14"/>
        <v xml:space="preserve"> </v>
      </c>
      <c r="CD52" s="54" t="str">
        <f t="shared" si="14"/>
        <v xml:space="preserve"> </v>
      </c>
      <c r="CE52" s="55" t="e">
        <f t="shared" si="5"/>
        <v>#DIV/0!</v>
      </c>
      <c r="CF52" s="56">
        <f t="shared" si="6"/>
        <v>0</v>
      </c>
      <c r="CG52" s="56" t="e">
        <f t="shared" si="7"/>
        <v>#DIV/0!</v>
      </c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</row>
    <row r="53" spans="2:109" s="6" customFormat="1" hidden="1">
      <c r="B53" s="28"/>
      <c r="C53" s="28"/>
      <c r="D53" s="52" t="str">
        <f t="shared" si="8"/>
        <v xml:space="preserve"> </v>
      </c>
      <c r="E53" s="67"/>
      <c r="F53" s="67"/>
      <c r="G53" s="67"/>
      <c r="H53" s="67"/>
      <c r="I53" s="82"/>
      <c r="J53" s="94"/>
      <c r="K53" s="71"/>
      <c r="L53" s="72"/>
      <c r="M53" s="72"/>
      <c r="N53" s="72"/>
      <c r="O53" s="72"/>
      <c r="P53" s="72"/>
      <c r="Q53" s="73"/>
      <c r="R53" s="145"/>
      <c r="S53" s="37"/>
      <c r="T53" s="37"/>
      <c r="U53" s="37"/>
      <c r="V53" s="37"/>
      <c r="W53" s="37"/>
      <c r="X53" s="37"/>
      <c r="Y53" s="37"/>
      <c r="Z53" s="37"/>
      <c r="AA53" s="76"/>
      <c r="AB53" s="52"/>
      <c r="AC53" s="38"/>
      <c r="AD53" s="53" t="e">
        <f t="shared" si="0"/>
        <v>#DIV/0!</v>
      </c>
      <c r="AE53" s="39">
        <f t="shared" si="15"/>
        <v>0</v>
      </c>
      <c r="AF53" s="40">
        <f t="shared" si="15"/>
        <v>0</v>
      </c>
      <c r="AG53" s="41">
        <f t="shared" si="15"/>
        <v>0</v>
      </c>
      <c r="AH53" s="41">
        <f t="shared" si="15"/>
        <v>0</v>
      </c>
      <c r="AI53" s="41">
        <f t="shared" si="15"/>
        <v>0</v>
      </c>
      <c r="AJ53" s="41">
        <f t="shared" si="15"/>
        <v>0</v>
      </c>
      <c r="AK53" s="41">
        <f t="shared" si="15"/>
        <v>0</v>
      </c>
      <c r="AL53" s="41">
        <f t="shared" si="15"/>
        <v>0</v>
      </c>
      <c r="AM53" s="41">
        <f t="shared" si="15"/>
        <v>0</v>
      </c>
      <c r="AN53" s="42">
        <f t="shared" si="15"/>
        <v>0</v>
      </c>
      <c r="AP53" s="40">
        <f t="shared" si="16"/>
        <v>0</v>
      </c>
      <c r="AQ53" s="40">
        <f t="shared" si="16"/>
        <v>0</v>
      </c>
      <c r="AR53" s="41">
        <f t="shared" si="16"/>
        <v>0</v>
      </c>
      <c r="AS53" s="41">
        <f t="shared" si="16"/>
        <v>0</v>
      </c>
      <c r="AT53" s="41">
        <f t="shared" si="16"/>
        <v>0</v>
      </c>
      <c r="AU53" s="41">
        <f t="shared" si="16"/>
        <v>0</v>
      </c>
      <c r="AV53" s="41">
        <f t="shared" si="16"/>
        <v>0</v>
      </c>
      <c r="AW53" s="41">
        <f t="shared" si="16"/>
        <v>0</v>
      </c>
      <c r="AX53" s="41">
        <f t="shared" si="16"/>
        <v>0</v>
      </c>
      <c r="AY53" s="42">
        <f t="shared" si="16"/>
        <v>0</v>
      </c>
      <c r="BA53" s="40">
        <f>IF(R53="I",1,0)</f>
        <v>0</v>
      </c>
      <c r="BB53" s="40">
        <f t="shared" si="13"/>
        <v>0</v>
      </c>
      <c r="BC53" s="41">
        <f t="shared" si="13"/>
        <v>0</v>
      </c>
      <c r="BD53" s="41">
        <f t="shared" si="13"/>
        <v>0</v>
      </c>
      <c r="BE53" s="41">
        <f t="shared" si="13"/>
        <v>0</v>
      </c>
      <c r="BF53" s="41">
        <f t="shared" si="13"/>
        <v>0</v>
      </c>
      <c r="BG53" s="41">
        <f t="shared" si="13"/>
        <v>0</v>
      </c>
      <c r="BH53" s="41">
        <f t="shared" si="13"/>
        <v>0</v>
      </c>
      <c r="BI53" s="41">
        <f t="shared" si="13"/>
        <v>0</v>
      </c>
      <c r="BJ53" s="42">
        <f t="shared" si="13"/>
        <v>0</v>
      </c>
      <c r="BV53" s="54" t="str">
        <f t="shared" si="14"/>
        <v xml:space="preserve"> </v>
      </c>
      <c r="BW53" s="54" t="str">
        <f t="shared" si="14"/>
        <v xml:space="preserve"> </v>
      </c>
      <c r="BX53" s="54" t="str">
        <f t="shared" si="14"/>
        <v xml:space="preserve"> </v>
      </c>
      <c r="BY53" s="54" t="str">
        <f t="shared" si="14"/>
        <v xml:space="preserve"> </v>
      </c>
      <c r="BZ53" s="54" t="str">
        <f t="shared" si="14"/>
        <v xml:space="preserve"> </v>
      </c>
      <c r="CA53" s="54" t="str">
        <f t="shared" si="14"/>
        <v xml:space="preserve"> </v>
      </c>
      <c r="CB53" s="54" t="str">
        <f t="shared" si="14"/>
        <v xml:space="preserve"> </v>
      </c>
      <c r="CC53" s="54" t="str">
        <f t="shared" si="14"/>
        <v xml:space="preserve"> </v>
      </c>
      <c r="CD53" s="54" t="str">
        <f t="shared" si="14"/>
        <v xml:space="preserve"> </v>
      </c>
      <c r="CE53" s="55" t="e">
        <f t="shared" si="5"/>
        <v>#DIV/0!</v>
      </c>
      <c r="CF53" s="56">
        <f t="shared" si="6"/>
        <v>0</v>
      </c>
      <c r="CG53" s="56" t="e">
        <f t="shared" si="7"/>
        <v>#DIV/0!</v>
      </c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</row>
    <row r="54" spans="2:109" s="6" customFormat="1" hidden="1">
      <c r="B54" s="28"/>
      <c r="C54" s="28"/>
      <c r="D54" s="52" t="str">
        <f t="shared" si="8"/>
        <v xml:space="preserve"> </v>
      </c>
      <c r="E54" s="67"/>
      <c r="F54" s="67"/>
      <c r="G54" s="30"/>
      <c r="H54" s="67"/>
      <c r="I54" s="82"/>
      <c r="J54" s="94"/>
      <c r="K54" s="71"/>
      <c r="L54" s="72"/>
      <c r="M54" s="72"/>
      <c r="N54" s="72"/>
      <c r="O54" s="72"/>
      <c r="P54" s="72"/>
      <c r="Q54" s="73"/>
      <c r="R54" s="145"/>
      <c r="S54" s="37"/>
      <c r="T54" s="37"/>
      <c r="U54" s="37"/>
      <c r="V54" s="37"/>
      <c r="W54" s="37"/>
      <c r="X54" s="37"/>
      <c r="Y54" s="37"/>
      <c r="Z54" s="37"/>
      <c r="AA54" s="76"/>
      <c r="AB54" s="52"/>
      <c r="AC54" s="38"/>
      <c r="AD54" s="53" t="e">
        <f t="shared" si="0"/>
        <v>#DIV/0!</v>
      </c>
      <c r="AE54" s="39">
        <f t="shared" si="15"/>
        <v>0</v>
      </c>
      <c r="AF54" s="40">
        <f t="shared" si="15"/>
        <v>0</v>
      </c>
      <c r="AG54" s="41">
        <f t="shared" si="15"/>
        <v>0</v>
      </c>
      <c r="AH54" s="41">
        <f t="shared" si="15"/>
        <v>0</v>
      </c>
      <c r="AI54" s="41">
        <f t="shared" si="15"/>
        <v>0</v>
      </c>
      <c r="AJ54" s="41">
        <f t="shared" si="15"/>
        <v>0</v>
      </c>
      <c r="AK54" s="41">
        <f t="shared" si="15"/>
        <v>0</v>
      </c>
      <c r="AL54" s="41">
        <f t="shared" si="15"/>
        <v>0</v>
      </c>
      <c r="AM54" s="41">
        <f t="shared" si="15"/>
        <v>0</v>
      </c>
      <c r="AN54" s="42">
        <f t="shared" si="15"/>
        <v>0</v>
      </c>
      <c r="AP54" s="40">
        <f t="shared" si="16"/>
        <v>0</v>
      </c>
      <c r="AQ54" s="40">
        <f t="shared" si="16"/>
        <v>0</v>
      </c>
      <c r="AR54" s="41">
        <f t="shared" si="16"/>
        <v>0</v>
      </c>
      <c r="AS54" s="41">
        <f t="shared" si="16"/>
        <v>0</v>
      </c>
      <c r="AT54" s="41">
        <f t="shared" si="16"/>
        <v>0</v>
      </c>
      <c r="AU54" s="41">
        <f t="shared" si="16"/>
        <v>0</v>
      </c>
      <c r="AV54" s="41">
        <f t="shared" si="16"/>
        <v>0</v>
      </c>
      <c r="AW54" s="41">
        <f t="shared" si="16"/>
        <v>0</v>
      </c>
      <c r="AX54" s="41">
        <f t="shared" si="16"/>
        <v>0</v>
      </c>
      <c r="AY54" s="42">
        <f t="shared" si="16"/>
        <v>0</v>
      </c>
      <c r="BA54" s="40">
        <f>IF(R54="I",1,0)</f>
        <v>0</v>
      </c>
      <c r="BB54" s="40">
        <f t="shared" si="13"/>
        <v>0</v>
      </c>
      <c r="BC54" s="41">
        <f t="shared" si="13"/>
        <v>0</v>
      </c>
      <c r="BD54" s="41">
        <f t="shared" si="13"/>
        <v>0</v>
      </c>
      <c r="BE54" s="41">
        <f t="shared" si="13"/>
        <v>0</v>
      </c>
      <c r="BF54" s="41">
        <f t="shared" si="13"/>
        <v>0</v>
      </c>
      <c r="BG54" s="41">
        <f t="shared" si="13"/>
        <v>0</v>
      </c>
      <c r="BH54" s="41">
        <f t="shared" si="13"/>
        <v>0</v>
      </c>
      <c r="BI54" s="41">
        <f t="shared" si="13"/>
        <v>0</v>
      </c>
      <c r="BJ54" s="42">
        <f t="shared" si="13"/>
        <v>0</v>
      </c>
      <c r="BV54" s="54" t="str">
        <f t="shared" si="14"/>
        <v xml:space="preserve"> </v>
      </c>
      <c r="BW54" s="54" t="str">
        <f t="shared" si="14"/>
        <v xml:space="preserve"> </v>
      </c>
      <c r="BX54" s="54" t="str">
        <f t="shared" si="14"/>
        <v xml:space="preserve"> </v>
      </c>
      <c r="BY54" s="54" t="str">
        <f t="shared" si="14"/>
        <v xml:space="preserve"> </v>
      </c>
      <c r="BZ54" s="54" t="str">
        <f t="shared" si="14"/>
        <v xml:space="preserve"> </v>
      </c>
      <c r="CA54" s="54" t="str">
        <f t="shared" si="14"/>
        <v xml:space="preserve"> </v>
      </c>
      <c r="CB54" s="54" t="str">
        <f t="shared" si="14"/>
        <v xml:space="preserve"> </v>
      </c>
      <c r="CC54" s="54" t="str">
        <f t="shared" si="14"/>
        <v xml:space="preserve"> </v>
      </c>
      <c r="CD54" s="54" t="str">
        <f t="shared" si="14"/>
        <v xml:space="preserve"> </v>
      </c>
      <c r="CE54" s="55" t="e">
        <f t="shared" si="5"/>
        <v>#DIV/0!</v>
      </c>
      <c r="CF54" s="56">
        <f t="shared" si="6"/>
        <v>0</v>
      </c>
      <c r="CG54" s="56" t="e">
        <f t="shared" si="7"/>
        <v>#DIV/0!</v>
      </c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</row>
    <row r="55" spans="2:109" s="6" customFormat="1" hidden="1">
      <c r="B55" s="28"/>
      <c r="C55" s="28"/>
      <c r="D55" s="52" t="str">
        <f t="shared" si="8"/>
        <v xml:space="preserve"> </v>
      </c>
      <c r="E55" s="67"/>
      <c r="F55" s="67"/>
      <c r="G55" s="67"/>
      <c r="H55" s="67"/>
      <c r="I55" s="82"/>
      <c r="J55" s="156"/>
      <c r="K55" s="71"/>
      <c r="L55" s="72"/>
      <c r="M55" s="72"/>
      <c r="N55" s="72"/>
      <c r="O55" s="72"/>
      <c r="P55" s="72"/>
      <c r="Q55" s="73"/>
      <c r="R55" s="145"/>
      <c r="S55" s="37"/>
      <c r="T55" s="37"/>
      <c r="U55" s="37"/>
      <c r="V55" s="37"/>
      <c r="W55" s="37"/>
      <c r="X55" s="37"/>
      <c r="Y55" s="37"/>
      <c r="Z55" s="37"/>
      <c r="AA55" s="76"/>
      <c r="AB55" s="52"/>
      <c r="AC55" s="38"/>
      <c r="AD55" s="53" t="e">
        <f t="shared" si="0"/>
        <v>#DIV/0!</v>
      </c>
      <c r="AE55" s="39">
        <f t="shared" si="15"/>
        <v>0</v>
      </c>
      <c r="AF55" s="40">
        <f t="shared" si="15"/>
        <v>0</v>
      </c>
      <c r="AG55" s="41">
        <f t="shared" si="15"/>
        <v>0</v>
      </c>
      <c r="AH55" s="41">
        <f t="shared" si="15"/>
        <v>0</v>
      </c>
      <c r="AI55" s="41">
        <f t="shared" si="15"/>
        <v>0</v>
      </c>
      <c r="AJ55" s="41">
        <f t="shared" si="15"/>
        <v>0</v>
      </c>
      <c r="AK55" s="41">
        <f t="shared" si="15"/>
        <v>0</v>
      </c>
      <c r="AL55" s="41">
        <f t="shared" si="15"/>
        <v>0</v>
      </c>
      <c r="AM55" s="41">
        <f t="shared" si="15"/>
        <v>0</v>
      </c>
      <c r="AN55" s="42">
        <f t="shared" si="15"/>
        <v>0</v>
      </c>
      <c r="AP55" s="40">
        <f t="shared" si="16"/>
        <v>0</v>
      </c>
      <c r="AQ55" s="40">
        <f t="shared" si="16"/>
        <v>0</v>
      </c>
      <c r="AR55" s="41">
        <f t="shared" si="16"/>
        <v>0</v>
      </c>
      <c r="AS55" s="41">
        <f t="shared" si="16"/>
        <v>0</v>
      </c>
      <c r="AT55" s="41">
        <f t="shared" si="16"/>
        <v>0</v>
      </c>
      <c r="AU55" s="41">
        <f t="shared" si="16"/>
        <v>0</v>
      </c>
      <c r="AV55" s="41">
        <f t="shared" si="16"/>
        <v>0</v>
      </c>
      <c r="AW55" s="41">
        <f t="shared" si="16"/>
        <v>0</v>
      </c>
      <c r="AX55" s="41">
        <f t="shared" si="16"/>
        <v>0</v>
      </c>
      <c r="AY55" s="42">
        <f t="shared" si="16"/>
        <v>0</v>
      </c>
      <c r="BA55" s="40">
        <f>IF(R55="I",1,0)</f>
        <v>0</v>
      </c>
      <c r="BB55" s="40">
        <f t="shared" si="13"/>
        <v>0</v>
      </c>
      <c r="BC55" s="41">
        <f t="shared" si="13"/>
        <v>0</v>
      </c>
      <c r="BD55" s="41">
        <f t="shared" si="13"/>
        <v>0</v>
      </c>
      <c r="BE55" s="41">
        <f t="shared" si="13"/>
        <v>0</v>
      </c>
      <c r="BF55" s="41">
        <f t="shared" si="13"/>
        <v>0</v>
      </c>
      <c r="BG55" s="41">
        <f t="shared" si="13"/>
        <v>0</v>
      </c>
      <c r="BH55" s="41">
        <f t="shared" si="13"/>
        <v>0</v>
      </c>
      <c r="BI55" s="41">
        <f t="shared" si="13"/>
        <v>0</v>
      </c>
      <c r="BJ55" s="42">
        <f t="shared" si="13"/>
        <v>0</v>
      </c>
      <c r="BV55" s="54" t="str">
        <f t="shared" si="14"/>
        <v xml:space="preserve"> </v>
      </c>
      <c r="BW55" s="54" t="str">
        <f t="shared" si="14"/>
        <v xml:space="preserve"> </v>
      </c>
      <c r="BX55" s="54" t="str">
        <f t="shared" si="14"/>
        <v xml:space="preserve"> </v>
      </c>
      <c r="BY55" s="54" t="str">
        <f t="shared" si="14"/>
        <v xml:space="preserve"> </v>
      </c>
      <c r="BZ55" s="54" t="str">
        <f t="shared" si="14"/>
        <v xml:space="preserve"> </v>
      </c>
      <c r="CA55" s="54" t="str">
        <f t="shared" si="14"/>
        <v xml:space="preserve"> </v>
      </c>
      <c r="CB55" s="54" t="str">
        <f t="shared" si="14"/>
        <v xml:space="preserve"> </v>
      </c>
      <c r="CC55" s="54" t="str">
        <f t="shared" si="14"/>
        <v xml:space="preserve"> </v>
      </c>
      <c r="CD55" s="54" t="str">
        <f t="shared" si="14"/>
        <v xml:space="preserve"> </v>
      </c>
      <c r="CE55" s="55" t="e">
        <f t="shared" si="5"/>
        <v>#DIV/0!</v>
      </c>
      <c r="CF55" s="56">
        <f t="shared" si="6"/>
        <v>0</v>
      </c>
      <c r="CG55" s="56" t="e">
        <f t="shared" si="7"/>
        <v>#DIV/0!</v>
      </c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</row>
    <row r="56" spans="2:109" s="6" customFormat="1" hidden="1">
      <c r="B56" s="28"/>
      <c r="C56" s="28"/>
      <c r="D56" s="52" t="str">
        <f t="shared" si="8"/>
        <v xml:space="preserve"> </v>
      </c>
      <c r="E56" s="67"/>
      <c r="F56" s="67"/>
      <c r="G56" s="67"/>
      <c r="H56" s="67"/>
      <c r="I56" s="82"/>
      <c r="J56" s="94"/>
      <c r="K56" s="71"/>
      <c r="L56" s="72"/>
      <c r="M56" s="72"/>
      <c r="N56" s="72"/>
      <c r="O56" s="72"/>
      <c r="P56" s="72"/>
      <c r="Q56" s="73"/>
      <c r="R56" s="145"/>
      <c r="S56" s="37"/>
      <c r="T56" s="37"/>
      <c r="U56" s="37"/>
      <c r="V56" s="37"/>
      <c r="W56" s="37"/>
      <c r="X56" s="37"/>
      <c r="Y56" s="37"/>
      <c r="Z56" s="37"/>
      <c r="AA56" s="76"/>
      <c r="AB56" s="52"/>
      <c r="AC56" s="38"/>
      <c r="AD56" s="53" t="e">
        <f t="shared" si="0"/>
        <v>#DIV/0!</v>
      </c>
      <c r="AE56" s="39">
        <f t="shared" si="15"/>
        <v>0</v>
      </c>
      <c r="AF56" s="40">
        <f t="shared" si="15"/>
        <v>0</v>
      </c>
      <c r="AG56" s="41">
        <f t="shared" si="15"/>
        <v>0</v>
      </c>
      <c r="AH56" s="41">
        <f t="shared" si="15"/>
        <v>0</v>
      </c>
      <c r="AI56" s="41">
        <f t="shared" si="15"/>
        <v>0</v>
      </c>
      <c r="AJ56" s="41">
        <f t="shared" si="15"/>
        <v>0</v>
      </c>
      <c r="AK56" s="41">
        <f t="shared" si="15"/>
        <v>0</v>
      </c>
      <c r="AL56" s="41">
        <f t="shared" si="15"/>
        <v>0</v>
      </c>
      <c r="AM56" s="41">
        <f t="shared" si="15"/>
        <v>0</v>
      </c>
      <c r="AN56" s="42">
        <f t="shared" si="15"/>
        <v>0</v>
      </c>
      <c r="AP56" s="40">
        <f t="shared" si="16"/>
        <v>0</v>
      </c>
      <c r="AQ56" s="40">
        <f t="shared" si="16"/>
        <v>0</v>
      </c>
      <c r="AR56" s="41">
        <f t="shared" si="16"/>
        <v>0</v>
      </c>
      <c r="AS56" s="41">
        <f t="shared" si="16"/>
        <v>0</v>
      </c>
      <c r="AT56" s="41">
        <f t="shared" si="16"/>
        <v>0</v>
      </c>
      <c r="AU56" s="41">
        <f t="shared" si="16"/>
        <v>0</v>
      </c>
      <c r="AV56" s="41">
        <f t="shared" si="16"/>
        <v>0</v>
      </c>
      <c r="AW56" s="41">
        <f t="shared" si="16"/>
        <v>0</v>
      </c>
      <c r="AX56" s="41">
        <f t="shared" si="16"/>
        <v>0</v>
      </c>
      <c r="AY56" s="42">
        <f t="shared" si="16"/>
        <v>0</v>
      </c>
      <c r="BA56" s="40">
        <f>IF(R56="I",1,0)</f>
        <v>0</v>
      </c>
      <c r="BB56" s="40">
        <f t="shared" si="13"/>
        <v>0</v>
      </c>
      <c r="BC56" s="41">
        <f t="shared" si="13"/>
        <v>0</v>
      </c>
      <c r="BD56" s="41">
        <f t="shared" si="13"/>
        <v>0</v>
      </c>
      <c r="BE56" s="41">
        <f t="shared" si="13"/>
        <v>0</v>
      </c>
      <c r="BF56" s="41">
        <f t="shared" si="13"/>
        <v>0</v>
      </c>
      <c r="BG56" s="41">
        <f t="shared" si="13"/>
        <v>0</v>
      </c>
      <c r="BH56" s="41">
        <f t="shared" si="13"/>
        <v>0</v>
      </c>
      <c r="BI56" s="41">
        <f t="shared" si="13"/>
        <v>0</v>
      </c>
      <c r="BJ56" s="42">
        <f t="shared" si="13"/>
        <v>0</v>
      </c>
      <c r="BV56" s="54" t="str">
        <f t="shared" si="14"/>
        <v xml:space="preserve"> </v>
      </c>
      <c r="BW56" s="54" t="str">
        <f t="shared" si="14"/>
        <v xml:space="preserve"> </v>
      </c>
      <c r="BX56" s="54" t="str">
        <f t="shared" si="14"/>
        <v xml:space="preserve"> </v>
      </c>
      <c r="BY56" s="54" t="str">
        <f t="shared" si="14"/>
        <v xml:space="preserve"> </v>
      </c>
      <c r="BZ56" s="54" t="str">
        <f t="shared" si="14"/>
        <v xml:space="preserve"> </v>
      </c>
      <c r="CA56" s="54" t="str">
        <f t="shared" si="14"/>
        <v xml:space="preserve"> </v>
      </c>
      <c r="CB56" s="54" t="str">
        <f t="shared" si="14"/>
        <v xml:space="preserve"> </v>
      </c>
      <c r="CC56" s="54" t="str">
        <f t="shared" si="14"/>
        <v xml:space="preserve"> </v>
      </c>
      <c r="CD56" s="54" t="str">
        <f t="shared" si="14"/>
        <v xml:space="preserve"> </v>
      </c>
      <c r="CE56" s="55" t="e">
        <f t="shared" si="5"/>
        <v>#DIV/0!</v>
      </c>
      <c r="CF56" s="56">
        <f t="shared" si="6"/>
        <v>0</v>
      </c>
      <c r="CG56" s="56" t="e">
        <f t="shared" si="7"/>
        <v>#DIV/0!</v>
      </c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</row>
    <row r="57" spans="2:109" s="6" customFormat="1" hidden="1">
      <c r="B57" s="28"/>
      <c r="C57" s="28"/>
      <c r="D57" s="52" t="str">
        <f t="shared" si="8"/>
        <v xml:space="preserve"> </v>
      </c>
      <c r="E57" s="67"/>
      <c r="F57" s="67"/>
      <c r="G57" s="67"/>
      <c r="H57" s="30"/>
      <c r="I57" s="69"/>
      <c r="J57" s="152"/>
      <c r="K57" s="71"/>
      <c r="L57" s="72"/>
      <c r="M57" s="72"/>
      <c r="N57" s="72"/>
      <c r="O57" s="72"/>
      <c r="P57" s="72"/>
      <c r="Q57" s="73"/>
      <c r="R57" s="145"/>
      <c r="S57" s="37"/>
      <c r="T57" s="37"/>
      <c r="U57" s="37"/>
      <c r="V57" s="37"/>
      <c r="W57" s="37"/>
      <c r="X57" s="37"/>
      <c r="Y57" s="37"/>
      <c r="Z57" s="37"/>
      <c r="AA57" s="76"/>
      <c r="AB57" s="52"/>
      <c r="AC57" s="38"/>
      <c r="AD57" s="53" t="e">
        <f t="shared" si="0"/>
        <v>#DIV/0!</v>
      </c>
      <c r="AE57" s="39">
        <f t="shared" si="15"/>
        <v>0</v>
      </c>
      <c r="AF57" s="40">
        <f t="shared" si="15"/>
        <v>0</v>
      </c>
      <c r="AG57" s="41">
        <f t="shared" si="15"/>
        <v>0</v>
      </c>
      <c r="AH57" s="41">
        <f t="shared" si="15"/>
        <v>0</v>
      </c>
      <c r="AI57" s="41">
        <f t="shared" si="15"/>
        <v>0</v>
      </c>
      <c r="AJ57" s="41">
        <f t="shared" si="15"/>
        <v>0</v>
      </c>
      <c r="AK57" s="41">
        <f t="shared" si="15"/>
        <v>0</v>
      </c>
      <c r="AL57" s="41">
        <f t="shared" si="15"/>
        <v>0</v>
      </c>
      <c r="AM57" s="41">
        <f t="shared" si="15"/>
        <v>0</v>
      </c>
      <c r="AN57" s="42">
        <f t="shared" si="15"/>
        <v>0</v>
      </c>
      <c r="AP57" s="40">
        <f t="shared" si="16"/>
        <v>0</v>
      </c>
      <c r="AQ57" s="40">
        <f t="shared" si="16"/>
        <v>0</v>
      </c>
      <c r="AR57" s="41">
        <f t="shared" si="16"/>
        <v>0</v>
      </c>
      <c r="AS57" s="41">
        <f t="shared" si="16"/>
        <v>0</v>
      </c>
      <c r="AT57" s="41">
        <f t="shared" si="16"/>
        <v>0</v>
      </c>
      <c r="AU57" s="41">
        <f t="shared" si="16"/>
        <v>0</v>
      </c>
      <c r="AV57" s="41">
        <f t="shared" si="16"/>
        <v>0</v>
      </c>
      <c r="AW57" s="41">
        <f t="shared" si="16"/>
        <v>0</v>
      </c>
      <c r="AX57" s="41">
        <f t="shared" si="16"/>
        <v>0</v>
      </c>
      <c r="AY57" s="42">
        <f t="shared" si="16"/>
        <v>0</v>
      </c>
      <c r="BA57" s="40">
        <f t="shared" ref="BA57:BJ71" si="17">IF(R57="I",1,0)</f>
        <v>0</v>
      </c>
      <c r="BB57" s="40">
        <f t="shared" si="13"/>
        <v>0</v>
      </c>
      <c r="BC57" s="41">
        <f t="shared" si="13"/>
        <v>0</v>
      </c>
      <c r="BD57" s="41">
        <f t="shared" si="13"/>
        <v>0</v>
      </c>
      <c r="BE57" s="41">
        <f t="shared" si="13"/>
        <v>0</v>
      </c>
      <c r="BF57" s="41">
        <f t="shared" si="13"/>
        <v>0</v>
      </c>
      <c r="BG57" s="41">
        <f t="shared" si="13"/>
        <v>0</v>
      </c>
      <c r="BH57" s="41">
        <f t="shared" si="13"/>
        <v>0</v>
      </c>
      <c r="BI57" s="41">
        <f t="shared" si="13"/>
        <v>0</v>
      </c>
      <c r="BJ57" s="42">
        <f t="shared" si="13"/>
        <v>0</v>
      </c>
      <c r="BV57" s="54" t="str">
        <f t="shared" ref="BV57:CD71" si="18">IF(R57="S",1," ")</f>
        <v xml:space="preserve"> </v>
      </c>
      <c r="BW57" s="54" t="str">
        <f t="shared" si="18"/>
        <v xml:space="preserve"> </v>
      </c>
      <c r="BX57" s="54" t="str">
        <f t="shared" si="18"/>
        <v xml:space="preserve"> </v>
      </c>
      <c r="BY57" s="54" t="str">
        <f t="shared" si="18"/>
        <v xml:space="preserve"> </v>
      </c>
      <c r="BZ57" s="54" t="str">
        <f t="shared" si="18"/>
        <v xml:space="preserve"> </v>
      </c>
      <c r="CA57" s="54" t="str">
        <f t="shared" si="18"/>
        <v xml:space="preserve"> </v>
      </c>
      <c r="CB57" s="54" t="str">
        <f t="shared" si="18"/>
        <v xml:space="preserve"> </v>
      </c>
      <c r="CC57" s="54" t="str">
        <f t="shared" si="18"/>
        <v xml:space="preserve"> </v>
      </c>
      <c r="CD57" s="54" t="str">
        <f t="shared" si="18"/>
        <v xml:space="preserve"> </v>
      </c>
      <c r="CE57" s="55" t="e">
        <f t="shared" si="5"/>
        <v>#DIV/0!</v>
      </c>
      <c r="CF57" s="56">
        <f t="shared" si="6"/>
        <v>0</v>
      </c>
      <c r="CG57" s="56" t="e">
        <f t="shared" si="7"/>
        <v>#DIV/0!</v>
      </c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</row>
    <row r="58" spans="2:109" s="6" customFormat="1" hidden="1">
      <c r="B58" s="28"/>
      <c r="C58" s="28"/>
      <c r="D58" s="52" t="str">
        <f t="shared" si="8"/>
        <v xml:space="preserve"> </v>
      </c>
      <c r="E58" s="57"/>
      <c r="F58" s="67"/>
      <c r="G58" s="67"/>
      <c r="H58" s="30"/>
      <c r="I58" s="75"/>
      <c r="J58" s="152"/>
      <c r="K58" s="71"/>
      <c r="L58" s="72"/>
      <c r="M58" s="72"/>
      <c r="N58" s="72"/>
      <c r="O58" s="72"/>
      <c r="P58" s="72"/>
      <c r="Q58" s="73"/>
      <c r="R58" s="145"/>
      <c r="S58" s="37"/>
      <c r="T58" s="37"/>
      <c r="U58" s="37"/>
      <c r="V58" s="37"/>
      <c r="W58" s="37"/>
      <c r="X58" s="37"/>
      <c r="Y58" s="37"/>
      <c r="Z58" s="37"/>
      <c r="AA58" s="76"/>
      <c r="AB58" s="52"/>
      <c r="AC58" s="38"/>
      <c r="AD58" s="53" t="e">
        <f t="shared" si="0"/>
        <v>#DIV/0!</v>
      </c>
      <c r="AE58" s="39">
        <f t="shared" si="15"/>
        <v>0</v>
      </c>
      <c r="AF58" s="40">
        <f t="shared" si="15"/>
        <v>0</v>
      </c>
      <c r="AG58" s="41">
        <f t="shared" si="15"/>
        <v>0</v>
      </c>
      <c r="AH58" s="41">
        <f t="shared" si="15"/>
        <v>0</v>
      </c>
      <c r="AI58" s="41">
        <f t="shared" si="15"/>
        <v>0</v>
      </c>
      <c r="AJ58" s="41">
        <f t="shared" si="15"/>
        <v>0</v>
      </c>
      <c r="AK58" s="41">
        <f t="shared" si="15"/>
        <v>0</v>
      </c>
      <c r="AL58" s="41">
        <f t="shared" si="15"/>
        <v>0</v>
      </c>
      <c r="AM58" s="41">
        <f t="shared" si="15"/>
        <v>0</v>
      </c>
      <c r="AN58" s="42">
        <f t="shared" si="15"/>
        <v>0</v>
      </c>
      <c r="AP58" s="40">
        <f t="shared" si="16"/>
        <v>0</v>
      </c>
      <c r="AQ58" s="40">
        <f t="shared" si="16"/>
        <v>0</v>
      </c>
      <c r="AR58" s="41">
        <f t="shared" si="16"/>
        <v>0</v>
      </c>
      <c r="AS58" s="41">
        <f t="shared" si="16"/>
        <v>0</v>
      </c>
      <c r="AT58" s="41">
        <f t="shared" si="16"/>
        <v>0</v>
      </c>
      <c r="AU58" s="41">
        <f t="shared" si="16"/>
        <v>0</v>
      </c>
      <c r="AV58" s="41">
        <f t="shared" si="16"/>
        <v>0</v>
      </c>
      <c r="AW58" s="41">
        <f t="shared" si="16"/>
        <v>0</v>
      </c>
      <c r="AX58" s="41">
        <f t="shared" si="16"/>
        <v>0</v>
      </c>
      <c r="AY58" s="42">
        <f t="shared" si="16"/>
        <v>0</v>
      </c>
      <c r="BA58" s="40">
        <f t="shared" si="17"/>
        <v>0</v>
      </c>
      <c r="BB58" s="40">
        <f t="shared" si="13"/>
        <v>0</v>
      </c>
      <c r="BC58" s="41">
        <f t="shared" si="13"/>
        <v>0</v>
      </c>
      <c r="BD58" s="41">
        <f t="shared" si="13"/>
        <v>0</v>
      </c>
      <c r="BE58" s="41">
        <f t="shared" si="13"/>
        <v>0</v>
      </c>
      <c r="BF58" s="41">
        <f t="shared" si="13"/>
        <v>0</v>
      </c>
      <c r="BG58" s="41">
        <f t="shared" si="13"/>
        <v>0</v>
      </c>
      <c r="BH58" s="41">
        <f t="shared" si="13"/>
        <v>0</v>
      </c>
      <c r="BI58" s="41">
        <f t="shared" si="13"/>
        <v>0</v>
      </c>
      <c r="BJ58" s="42">
        <f t="shared" si="13"/>
        <v>0</v>
      </c>
      <c r="BV58" s="54" t="str">
        <f t="shared" si="18"/>
        <v xml:space="preserve"> </v>
      </c>
      <c r="BW58" s="54" t="str">
        <f t="shared" si="18"/>
        <v xml:space="preserve"> </v>
      </c>
      <c r="BX58" s="54" t="str">
        <f t="shared" si="18"/>
        <v xml:space="preserve"> </v>
      </c>
      <c r="BY58" s="54" t="str">
        <f t="shared" si="18"/>
        <v xml:space="preserve"> </v>
      </c>
      <c r="BZ58" s="54" t="str">
        <f t="shared" si="18"/>
        <v xml:space="preserve"> </v>
      </c>
      <c r="CA58" s="54" t="str">
        <f t="shared" si="18"/>
        <v xml:space="preserve"> </v>
      </c>
      <c r="CB58" s="54" t="str">
        <f t="shared" si="18"/>
        <v xml:space="preserve"> </v>
      </c>
      <c r="CC58" s="54" t="str">
        <f t="shared" si="18"/>
        <v xml:space="preserve"> </v>
      </c>
      <c r="CD58" s="54" t="str">
        <f t="shared" si="18"/>
        <v xml:space="preserve"> </v>
      </c>
      <c r="CE58" s="55" t="e">
        <f t="shared" si="5"/>
        <v>#DIV/0!</v>
      </c>
      <c r="CF58" s="56">
        <f t="shared" si="6"/>
        <v>0</v>
      </c>
      <c r="CG58" s="56" t="e">
        <f t="shared" si="7"/>
        <v>#DIV/0!</v>
      </c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</row>
    <row r="59" spans="2:109" s="6" customFormat="1" hidden="1">
      <c r="B59" s="28"/>
      <c r="C59" s="28"/>
      <c r="D59" s="52" t="str">
        <f t="shared" si="8"/>
        <v xml:space="preserve"> </v>
      </c>
      <c r="E59" s="57"/>
      <c r="F59" s="67"/>
      <c r="G59" s="67"/>
      <c r="H59" s="30"/>
      <c r="I59" s="75"/>
      <c r="J59" s="152"/>
      <c r="K59" s="71"/>
      <c r="L59" s="72"/>
      <c r="M59" s="72"/>
      <c r="N59" s="72"/>
      <c r="O59" s="72"/>
      <c r="P59" s="72"/>
      <c r="Q59" s="73"/>
      <c r="R59" s="145"/>
      <c r="S59" s="37"/>
      <c r="T59" s="37"/>
      <c r="U59" s="37"/>
      <c r="V59" s="37"/>
      <c r="W59" s="37"/>
      <c r="X59" s="37"/>
      <c r="Y59" s="37"/>
      <c r="Z59" s="37"/>
      <c r="AA59" s="76"/>
      <c r="AB59" s="52"/>
      <c r="AC59" s="38"/>
      <c r="AD59" s="53" t="e">
        <f t="shared" si="0"/>
        <v>#DIV/0!</v>
      </c>
      <c r="AE59" s="39">
        <f t="shared" si="15"/>
        <v>0</v>
      </c>
      <c r="AF59" s="40">
        <f t="shared" si="15"/>
        <v>0</v>
      </c>
      <c r="AG59" s="41">
        <f t="shared" si="15"/>
        <v>0</v>
      </c>
      <c r="AH59" s="41">
        <f t="shared" si="15"/>
        <v>0</v>
      </c>
      <c r="AI59" s="41">
        <f t="shared" si="15"/>
        <v>0</v>
      </c>
      <c r="AJ59" s="41">
        <f t="shared" si="15"/>
        <v>0</v>
      </c>
      <c r="AK59" s="41">
        <f t="shared" si="15"/>
        <v>0</v>
      </c>
      <c r="AL59" s="41">
        <f t="shared" si="15"/>
        <v>0</v>
      </c>
      <c r="AM59" s="41">
        <f t="shared" si="15"/>
        <v>0</v>
      </c>
      <c r="AN59" s="42">
        <f t="shared" si="15"/>
        <v>0</v>
      </c>
      <c r="AP59" s="40">
        <f t="shared" si="16"/>
        <v>0</v>
      </c>
      <c r="AQ59" s="40">
        <f t="shared" si="16"/>
        <v>0</v>
      </c>
      <c r="AR59" s="41">
        <f t="shared" si="16"/>
        <v>0</v>
      </c>
      <c r="AS59" s="41">
        <f t="shared" si="16"/>
        <v>0</v>
      </c>
      <c r="AT59" s="41">
        <f t="shared" si="16"/>
        <v>0</v>
      </c>
      <c r="AU59" s="41">
        <f t="shared" si="16"/>
        <v>0</v>
      </c>
      <c r="AV59" s="41">
        <f t="shared" si="16"/>
        <v>0</v>
      </c>
      <c r="AW59" s="41">
        <f t="shared" si="16"/>
        <v>0</v>
      </c>
      <c r="AX59" s="41">
        <f t="shared" si="16"/>
        <v>0</v>
      </c>
      <c r="AY59" s="42">
        <f t="shared" si="16"/>
        <v>0</v>
      </c>
      <c r="BA59" s="40">
        <f t="shared" si="17"/>
        <v>0</v>
      </c>
      <c r="BB59" s="40">
        <f t="shared" si="13"/>
        <v>0</v>
      </c>
      <c r="BC59" s="41">
        <f t="shared" si="13"/>
        <v>0</v>
      </c>
      <c r="BD59" s="41">
        <f t="shared" si="13"/>
        <v>0</v>
      </c>
      <c r="BE59" s="41">
        <f t="shared" si="13"/>
        <v>0</v>
      </c>
      <c r="BF59" s="41">
        <f t="shared" si="13"/>
        <v>0</v>
      </c>
      <c r="BG59" s="41">
        <f t="shared" si="13"/>
        <v>0</v>
      </c>
      <c r="BH59" s="41">
        <f t="shared" si="13"/>
        <v>0</v>
      </c>
      <c r="BI59" s="41">
        <f t="shared" si="13"/>
        <v>0</v>
      </c>
      <c r="BJ59" s="42">
        <f t="shared" si="13"/>
        <v>0</v>
      </c>
      <c r="BV59" s="54" t="str">
        <f t="shared" si="18"/>
        <v xml:space="preserve"> </v>
      </c>
      <c r="BW59" s="54" t="str">
        <f t="shared" si="18"/>
        <v xml:space="preserve"> </v>
      </c>
      <c r="BX59" s="54" t="str">
        <f t="shared" si="18"/>
        <v xml:space="preserve"> </v>
      </c>
      <c r="BY59" s="54" t="str">
        <f t="shared" si="18"/>
        <v xml:space="preserve"> </v>
      </c>
      <c r="BZ59" s="54" t="str">
        <f t="shared" si="18"/>
        <v xml:space="preserve"> </v>
      </c>
      <c r="CA59" s="54" t="str">
        <f t="shared" si="18"/>
        <v xml:space="preserve"> </v>
      </c>
      <c r="CB59" s="54" t="str">
        <f t="shared" si="18"/>
        <v xml:space="preserve"> </v>
      </c>
      <c r="CC59" s="54" t="str">
        <f t="shared" si="18"/>
        <v xml:space="preserve"> </v>
      </c>
      <c r="CD59" s="54" t="str">
        <f t="shared" si="18"/>
        <v xml:space="preserve"> </v>
      </c>
      <c r="CE59" s="55" t="e">
        <f t="shared" si="5"/>
        <v>#DIV/0!</v>
      </c>
      <c r="CF59" s="56">
        <f t="shared" si="6"/>
        <v>0</v>
      </c>
      <c r="CG59" s="56" t="e">
        <f t="shared" si="7"/>
        <v>#DIV/0!</v>
      </c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</row>
    <row r="60" spans="2:109" s="6" customFormat="1" hidden="1">
      <c r="B60" s="28"/>
      <c r="C60" s="28"/>
      <c r="D60" s="52" t="str">
        <f t="shared" si="8"/>
        <v xml:space="preserve"> </v>
      </c>
      <c r="E60" s="57"/>
      <c r="F60" s="67"/>
      <c r="G60" s="67"/>
      <c r="H60" s="30"/>
      <c r="I60" s="75"/>
      <c r="J60" s="152"/>
      <c r="K60" s="71"/>
      <c r="L60" s="72"/>
      <c r="M60" s="72"/>
      <c r="N60" s="72"/>
      <c r="O60" s="72"/>
      <c r="P60" s="72"/>
      <c r="Q60" s="73"/>
      <c r="R60" s="145"/>
      <c r="S60" s="37"/>
      <c r="T60" s="37"/>
      <c r="U60" s="37"/>
      <c r="V60" s="37"/>
      <c r="W60" s="37"/>
      <c r="X60" s="37"/>
      <c r="Y60" s="37"/>
      <c r="Z60" s="37"/>
      <c r="AA60" s="76"/>
      <c r="AB60" s="52"/>
      <c r="AC60" s="38"/>
      <c r="AD60" s="53" t="e">
        <f t="shared" si="0"/>
        <v>#DIV/0!</v>
      </c>
      <c r="AE60" s="39">
        <f t="shared" si="15"/>
        <v>0</v>
      </c>
      <c r="AF60" s="40">
        <f t="shared" si="15"/>
        <v>0</v>
      </c>
      <c r="AG60" s="41">
        <f t="shared" si="15"/>
        <v>0</v>
      </c>
      <c r="AH60" s="41">
        <f t="shared" si="15"/>
        <v>0</v>
      </c>
      <c r="AI60" s="41">
        <f t="shared" si="15"/>
        <v>0</v>
      </c>
      <c r="AJ60" s="41">
        <f t="shared" si="15"/>
        <v>0</v>
      </c>
      <c r="AK60" s="41">
        <f t="shared" si="15"/>
        <v>0</v>
      </c>
      <c r="AL60" s="41">
        <f t="shared" si="15"/>
        <v>0</v>
      </c>
      <c r="AM60" s="41">
        <f t="shared" si="15"/>
        <v>0</v>
      </c>
      <c r="AN60" s="42">
        <f t="shared" si="15"/>
        <v>0</v>
      </c>
      <c r="AP60" s="40">
        <f t="shared" si="16"/>
        <v>0</v>
      </c>
      <c r="AQ60" s="40">
        <f t="shared" si="16"/>
        <v>0</v>
      </c>
      <c r="AR60" s="41">
        <f t="shared" si="16"/>
        <v>0</v>
      </c>
      <c r="AS60" s="41">
        <f t="shared" si="16"/>
        <v>0</v>
      </c>
      <c r="AT60" s="41">
        <f t="shared" si="16"/>
        <v>0</v>
      </c>
      <c r="AU60" s="41">
        <f t="shared" si="16"/>
        <v>0</v>
      </c>
      <c r="AV60" s="41">
        <f t="shared" si="16"/>
        <v>0</v>
      </c>
      <c r="AW60" s="41">
        <f t="shared" si="16"/>
        <v>0</v>
      </c>
      <c r="AX60" s="41">
        <f t="shared" si="16"/>
        <v>0</v>
      </c>
      <c r="AY60" s="42">
        <f t="shared" si="16"/>
        <v>0</v>
      </c>
      <c r="BA60" s="40">
        <f t="shared" si="17"/>
        <v>0</v>
      </c>
      <c r="BB60" s="40">
        <f t="shared" si="17"/>
        <v>0</v>
      </c>
      <c r="BC60" s="41">
        <f t="shared" si="17"/>
        <v>0</v>
      </c>
      <c r="BD60" s="41">
        <f t="shared" si="17"/>
        <v>0</v>
      </c>
      <c r="BE60" s="41">
        <f t="shared" si="17"/>
        <v>0</v>
      </c>
      <c r="BF60" s="41">
        <f t="shared" si="17"/>
        <v>0</v>
      </c>
      <c r="BG60" s="41">
        <f t="shared" si="17"/>
        <v>0</v>
      </c>
      <c r="BH60" s="41">
        <f t="shared" si="17"/>
        <v>0</v>
      </c>
      <c r="BI60" s="41">
        <f t="shared" si="17"/>
        <v>0</v>
      </c>
      <c r="BJ60" s="42">
        <f t="shared" si="17"/>
        <v>0</v>
      </c>
      <c r="BV60" s="54" t="str">
        <f t="shared" si="18"/>
        <v xml:space="preserve"> </v>
      </c>
      <c r="BW60" s="54" t="str">
        <f t="shared" si="18"/>
        <v xml:space="preserve"> </v>
      </c>
      <c r="BX60" s="54" t="str">
        <f t="shared" si="18"/>
        <v xml:space="preserve"> </v>
      </c>
      <c r="BY60" s="54" t="str">
        <f t="shared" si="18"/>
        <v xml:space="preserve"> </v>
      </c>
      <c r="BZ60" s="54" t="str">
        <f t="shared" si="18"/>
        <v xml:space="preserve"> </v>
      </c>
      <c r="CA60" s="54" t="str">
        <f t="shared" si="18"/>
        <v xml:space="preserve"> </v>
      </c>
      <c r="CB60" s="54" t="str">
        <f t="shared" si="18"/>
        <v xml:space="preserve"> </v>
      </c>
      <c r="CC60" s="54" t="str">
        <f t="shared" si="18"/>
        <v xml:space="preserve"> </v>
      </c>
      <c r="CD60" s="54" t="str">
        <f t="shared" si="18"/>
        <v xml:space="preserve"> </v>
      </c>
      <c r="CE60" s="55" t="e">
        <f t="shared" si="5"/>
        <v>#DIV/0!</v>
      </c>
      <c r="CF60" s="56">
        <f t="shared" si="6"/>
        <v>0</v>
      </c>
      <c r="CG60" s="56" t="e">
        <f t="shared" si="7"/>
        <v>#DIV/0!</v>
      </c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</row>
    <row r="61" spans="2:109" s="6" customFormat="1" hidden="1">
      <c r="B61" s="28"/>
      <c r="C61" s="28"/>
      <c r="D61" s="52" t="str">
        <f t="shared" si="8"/>
        <v xml:space="preserve"> </v>
      </c>
      <c r="E61" s="57"/>
      <c r="F61" s="67"/>
      <c r="G61" s="67"/>
      <c r="H61" s="30"/>
      <c r="I61" s="75"/>
      <c r="J61" s="152"/>
      <c r="K61" s="71"/>
      <c r="L61" s="72"/>
      <c r="M61" s="72"/>
      <c r="N61" s="72"/>
      <c r="O61" s="72"/>
      <c r="P61" s="72"/>
      <c r="Q61" s="73"/>
      <c r="R61" s="145"/>
      <c r="S61" s="37"/>
      <c r="T61" s="37"/>
      <c r="U61" s="37"/>
      <c r="V61" s="37"/>
      <c r="W61" s="37"/>
      <c r="X61" s="37"/>
      <c r="Y61" s="37"/>
      <c r="Z61" s="37"/>
      <c r="AA61" s="76"/>
      <c r="AB61" s="52"/>
      <c r="AC61" s="38"/>
      <c r="AD61" s="53" t="e">
        <f t="shared" si="0"/>
        <v>#DIV/0!</v>
      </c>
      <c r="AE61" s="39">
        <f t="shared" si="15"/>
        <v>0</v>
      </c>
      <c r="AF61" s="40">
        <f t="shared" si="15"/>
        <v>0</v>
      </c>
      <c r="AG61" s="41">
        <f t="shared" si="15"/>
        <v>0</v>
      </c>
      <c r="AH61" s="41">
        <f t="shared" si="15"/>
        <v>0</v>
      </c>
      <c r="AI61" s="41">
        <f t="shared" si="15"/>
        <v>0</v>
      </c>
      <c r="AJ61" s="41">
        <f t="shared" si="15"/>
        <v>0</v>
      </c>
      <c r="AK61" s="41">
        <f t="shared" si="15"/>
        <v>0</v>
      </c>
      <c r="AL61" s="41">
        <f t="shared" si="15"/>
        <v>0</v>
      </c>
      <c r="AM61" s="41">
        <f t="shared" si="15"/>
        <v>0</v>
      </c>
      <c r="AN61" s="42">
        <f t="shared" si="15"/>
        <v>0</v>
      </c>
      <c r="AP61" s="40">
        <f t="shared" si="16"/>
        <v>0</v>
      </c>
      <c r="AQ61" s="40">
        <f t="shared" si="16"/>
        <v>0</v>
      </c>
      <c r="AR61" s="41">
        <f t="shared" si="16"/>
        <v>0</v>
      </c>
      <c r="AS61" s="41">
        <f t="shared" si="16"/>
        <v>0</v>
      </c>
      <c r="AT61" s="41">
        <f t="shared" si="16"/>
        <v>0</v>
      </c>
      <c r="AU61" s="41">
        <f t="shared" si="16"/>
        <v>0</v>
      </c>
      <c r="AV61" s="41">
        <f t="shared" si="16"/>
        <v>0</v>
      </c>
      <c r="AW61" s="41">
        <f t="shared" si="16"/>
        <v>0</v>
      </c>
      <c r="AX61" s="41">
        <f t="shared" si="16"/>
        <v>0</v>
      </c>
      <c r="AY61" s="42">
        <f t="shared" si="16"/>
        <v>0</v>
      </c>
      <c r="BA61" s="40">
        <f t="shared" si="17"/>
        <v>0</v>
      </c>
      <c r="BB61" s="40">
        <f t="shared" si="17"/>
        <v>0</v>
      </c>
      <c r="BC61" s="41">
        <f t="shared" si="17"/>
        <v>0</v>
      </c>
      <c r="BD61" s="41">
        <f t="shared" si="17"/>
        <v>0</v>
      </c>
      <c r="BE61" s="41">
        <f t="shared" si="17"/>
        <v>0</v>
      </c>
      <c r="BF61" s="41">
        <f t="shared" si="17"/>
        <v>0</v>
      </c>
      <c r="BG61" s="41">
        <f t="shared" si="17"/>
        <v>0</v>
      </c>
      <c r="BH61" s="41">
        <f t="shared" si="17"/>
        <v>0</v>
      </c>
      <c r="BI61" s="41">
        <f t="shared" si="17"/>
        <v>0</v>
      </c>
      <c r="BJ61" s="42">
        <f t="shared" si="17"/>
        <v>0</v>
      </c>
      <c r="BV61" s="54" t="str">
        <f t="shared" si="18"/>
        <v xml:space="preserve"> </v>
      </c>
      <c r="BW61" s="54" t="str">
        <f t="shared" si="18"/>
        <v xml:space="preserve"> </v>
      </c>
      <c r="BX61" s="54" t="str">
        <f t="shared" si="18"/>
        <v xml:space="preserve"> </v>
      </c>
      <c r="BY61" s="54" t="str">
        <f t="shared" si="18"/>
        <v xml:space="preserve"> </v>
      </c>
      <c r="BZ61" s="54" t="str">
        <f t="shared" si="18"/>
        <v xml:space="preserve"> </v>
      </c>
      <c r="CA61" s="54" t="str">
        <f t="shared" si="18"/>
        <v xml:space="preserve"> </v>
      </c>
      <c r="CB61" s="54" t="str">
        <f t="shared" si="18"/>
        <v xml:space="preserve"> </v>
      </c>
      <c r="CC61" s="54" t="str">
        <f t="shared" si="18"/>
        <v xml:space="preserve"> </v>
      </c>
      <c r="CD61" s="54" t="str">
        <f t="shared" si="18"/>
        <v xml:space="preserve"> </v>
      </c>
      <c r="CE61" s="55" t="e">
        <f t="shared" si="5"/>
        <v>#DIV/0!</v>
      </c>
      <c r="CF61" s="56">
        <f t="shared" si="6"/>
        <v>0</v>
      </c>
      <c r="CG61" s="56" t="e">
        <f t="shared" si="7"/>
        <v>#DIV/0!</v>
      </c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</row>
    <row r="62" spans="2:109" s="6" customFormat="1" hidden="1">
      <c r="B62" s="28"/>
      <c r="C62" s="28"/>
      <c r="D62" s="52" t="str">
        <f t="shared" si="8"/>
        <v xml:space="preserve"> </v>
      </c>
      <c r="E62" s="67"/>
      <c r="F62" s="67"/>
      <c r="G62" s="67"/>
      <c r="H62" s="47"/>
      <c r="I62" s="93"/>
      <c r="J62" s="94"/>
      <c r="K62" s="71"/>
      <c r="L62" s="72"/>
      <c r="M62" s="72"/>
      <c r="N62" s="72"/>
      <c r="O62" s="72"/>
      <c r="P62" s="72"/>
      <c r="Q62" s="73"/>
      <c r="R62" s="145"/>
      <c r="S62" s="37"/>
      <c r="T62" s="37"/>
      <c r="U62" s="37"/>
      <c r="V62" s="37"/>
      <c r="W62" s="37"/>
      <c r="X62" s="37"/>
      <c r="Y62" s="37"/>
      <c r="Z62" s="37"/>
      <c r="AA62" s="76"/>
      <c r="AB62" s="52"/>
      <c r="AC62" s="38"/>
      <c r="AD62" s="53" t="e">
        <f t="shared" si="0"/>
        <v>#DIV/0!</v>
      </c>
      <c r="AE62" s="39">
        <f t="shared" si="15"/>
        <v>0</v>
      </c>
      <c r="AF62" s="40">
        <f t="shared" si="15"/>
        <v>0</v>
      </c>
      <c r="AG62" s="41">
        <f t="shared" si="15"/>
        <v>0</v>
      </c>
      <c r="AH62" s="41">
        <f t="shared" si="15"/>
        <v>0</v>
      </c>
      <c r="AI62" s="41">
        <f t="shared" si="15"/>
        <v>0</v>
      </c>
      <c r="AJ62" s="41">
        <f t="shared" si="15"/>
        <v>0</v>
      </c>
      <c r="AK62" s="41">
        <f t="shared" si="15"/>
        <v>0</v>
      </c>
      <c r="AL62" s="41">
        <f t="shared" si="15"/>
        <v>0</v>
      </c>
      <c r="AM62" s="41">
        <f t="shared" si="15"/>
        <v>0</v>
      </c>
      <c r="AN62" s="42">
        <f t="shared" si="15"/>
        <v>0</v>
      </c>
      <c r="AP62" s="40">
        <f t="shared" si="16"/>
        <v>0</v>
      </c>
      <c r="AQ62" s="40">
        <f t="shared" si="16"/>
        <v>0</v>
      </c>
      <c r="AR62" s="41">
        <f t="shared" si="16"/>
        <v>0</v>
      </c>
      <c r="AS62" s="41">
        <f t="shared" si="16"/>
        <v>0</v>
      </c>
      <c r="AT62" s="41">
        <f t="shared" si="16"/>
        <v>0</v>
      </c>
      <c r="AU62" s="41">
        <f t="shared" si="16"/>
        <v>0</v>
      </c>
      <c r="AV62" s="41">
        <f t="shared" si="16"/>
        <v>0</v>
      </c>
      <c r="AW62" s="41">
        <f t="shared" si="16"/>
        <v>0</v>
      </c>
      <c r="AX62" s="41">
        <f t="shared" si="16"/>
        <v>0</v>
      </c>
      <c r="AY62" s="42">
        <f t="shared" si="16"/>
        <v>0</v>
      </c>
      <c r="BA62" s="40">
        <f t="shared" si="17"/>
        <v>0</v>
      </c>
      <c r="BB62" s="40">
        <f t="shared" si="17"/>
        <v>0</v>
      </c>
      <c r="BC62" s="41">
        <f t="shared" si="17"/>
        <v>0</v>
      </c>
      <c r="BD62" s="41">
        <f t="shared" si="17"/>
        <v>0</v>
      </c>
      <c r="BE62" s="41">
        <f t="shared" si="17"/>
        <v>0</v>
      </c>
      <c r="BF62" s="41">
        <f t="shared" si="17"/>
        <v>0</v>
      </c>
      <c r="BG62" s="41">
        <f t="shared" si="17"/>
        <v>0</v>
      </c>
      <c r="BH62" s="41">
        <f t="shared" si="17"/>
        <v>0</v>
      </c>
      <c r="BI62" s="41">
        <f t="shared" si="17"/>
        <v>0</v>
      </c>
      <c r="BJ62" s="42">
        <f t="shared" si="17"/>
        <v>0</v>
      </c>
      <c r="BV62" s="54" t="str">
        <f t="shared" si="18"/>
        <v xml:space="preserve"> </v>
      </c>
      <c r="BW62" s="54" t="str">
        <f t="shared" si="18"/>
        <v xml:space="preserve"> </v>
      </c>
      <c r="BX62" s="54" t="str">
        <f t="shared" si="18"/>
        <v xml:space="preserve"> </v>
      </c>
      <c r="BY62" s="54" t="str">
        <f t="shared" si="18"/>
        <v xml:space="preserve"> </v>
      </c>
      <c r="BZ62" s="54" t="str">
        <f t="shared" si="18"/>
        <v xml:space="preserve"> </v>
      </c>
      <c r="CA62" s="54" t="str">
        <f t="shared" si="18"/>
        <v xml:space="preserve"> </v>
      </c>
      <c r="CB62" s="54" t="str">
        <f t="shared" si="18"/>
        <v xml:space="preserve"> </v>
      </c>
      <c r="CC62" s="54" t="str">
        <f t="shared" si="18"/>
        <v xml:space="preserve"> </v>
      </c>
      <c r="CD62" s="54" t="str">
        <f t="shared" si="18"/>
        <v xml:space="preserve"> </v>
      </c>
      <c r="CE62" s="55" t="e">
        <f t="shared" si="5"/>
        <v>#DIV/0!</v>
      </c>
      <c r="CF62" s="56">
        <f t="shared" si="6"/>
        <v>0</v>
      </c>
      <c r="CG62" s="56" t="e">
        <f t="shared" si="7"/>
        <v>#DIV/0!</v>
      </c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</row>
    <row r="63" spans="2:109" s="6" customFormat="1" hidden="1">
      <c r="B63" s="28"/>
      <c r="C63" s="28"/>
      <c r="D63" s="52" t="str">
        <f t="shared" si="8"/>
        <v xml:space="preserve"> </v>
      </c>
      <c r="E63" s="67"/>
      <c r="F63" s="67"/>
      <c r="G63" s="67"/>
      <c r="H63" s="30"/>
      <c r="I63" s="69"/>
      <c r="J63" s="94"/>
      <c r="K63" s="71"/>
      <c r="L63" s="72"/>
      <c r="M63" s="72"/>
      <c r="N63" s="72"/>
      <c r="O63" s="72"/>
      <c r="P63" s="72"/>
      <c r="Q63" s="73"/>
      <c r="R63" s="145"/>
      <c r="S63" s="37"/>
      <c r="T63" s="37"/>
      <c r="U63" s="37"/>
      <c r="V63" s="37"/>
      <c r="W63" s="37"/>
      <c r="X63" s="37"/>
      <c r="Y63" s="37"/>
      <c r="Z63" s="37"/>
      <c r="AA63" s="76"/>
      <c r="AB63" s="52"/>
      <c r="AC63" s="38"/>
      <c r="AD63" s="53" t="e">
        <f t="shared" si="0"/>
        <v>#DIV/0!</v>
      </c>
      <c r="AE63" s="39">
        <f t="shared" si="15"/>
        <v>0</v>
      </c>
      <c r="AF63" s="40">
        <f t="shared" si="15"/>
        <v>0</v>
      </c>
      <c r="AG63" s="41">
        <f t="shared" si="15"/>
        <v>0</v>
      </c>
      <c r="AH63" s="41">
        <f t="shared" si="15"/>
        <v>0</v>
      </c>
      <c r="AI63" s="41">
        <f t="shared" si="15"/>
        <v>0</v>
      </c>
      <c r="AJ63" s="41">
        <f t="shared" si="15"/>
        <v>0</v>
      </c>
      <c r="AK63" s="41">
        <f t="shared" si="15"/>
        <v>0</v>
      </c>
      <c r="AL63" s="41">
        <f t="shared" si="15"/>
        <v>0</v>
      </c>
      <c r="AM63" s="41">
        <f t="shared" si="15"/>
        <v>0</v>
      </c>
      <c r="AN63" s="42">
        <f t="shared" si="15"/>
        <v>0</v>
      </c>
      <c r="AP63" s="40">
        <f t="shared" si="16"/>
        <v>0</v>
      </c>
      <c r="AQ63" s="40">
        <f t="shared" si="16"/>
        <v>0</v>
      </c>
      <c r="AR63" s="41">
        <f t="shared" si="16"/>
        <v>0</v>
      </c>
      <c r="AS63" s="41">
        <f t="shared" si="16"/>
        <v>0</v>
      </c>
      <c r="AT63" s="41">
        <f t="shared" si="16"/>
        <v>0</v>
      </c>
      <c r="AU63" s="41">
        <f t="shared" si="16"/>
        <v>0</v>
      </c>
      <c r="AV63" s="41">
        <f t="shared" si="16"/>
        <v>0</v>
      </c>
      <c r="AW63" s="41">
        <f t="shared" si="16"/>
        <v>0</v>
      </c>
      <c r="AX63" s="41">
        <f t="shared" si="16"/>
        <v>0</v>
      </c>
      <c r="AY63" s="42">
        <f t="shared" si="16"/>
        <v>0</v>
      </c>
      <c r="BA63" s="40">
        <f t="shared" si="17"/>
        <v>0</v>
      </c>
      <c r="BB63" s="40">
        <f t="shared" si="17"/>
        <v>0</v>
      </c>
      <c r="BC63" s="41">
        <f t="shared" si="17"/>
        <v>0</v>
      </c>
      <c r="BD63" s="41">
        <f t="shared" si="17"/>
        <v>0</v>
      </c>
      <c r="BE63" s="41">
        <f t="shared" si="17"/>
        <v>0</v>
      </c>
      <c r="BF63" s="41">
        <f t="shared" si="17"/>
        <v>0</v>
      </c>
      <c r="BG63" s="41">
        <f t="shared" si="17"/>
        <v>0</v>
      </c>
      <c r="BH63" s="41">
        <f t="shared" si="17"/>
        <v>0</v>
      </c>
      <c r="BI63" s="41">
        <f t="shared" si="17"/>
        <v>0</v>
      </c>
      <c r="BJ63" s="42">
        <f t="shared" si="17"/>
        <v>0</v>
      </c>
      <c r="BV63" s="54" t="str">
        <f t="shared" si="18"/>
        <v xml:space="preserve"> </v>
      </c>
      <c r="BW63" s="54" t="str">
        <f t="shared" si="18"/>
        <v xml:space="preserve"> </v>
      </c>
      <c r="BX63" s="54" t="str">
        <f t="shared" si="18"/>
        <v xml:space="preserve"> </v>
      </c>
      <c r="BY63" s="54" t="str">
        <f t="shared" si="18"/>
        <v xml:space="preserve"> </v>
      </c>
      <c r="BZ63" s="54" t="str">
        <f t="shared" si="18"/>
        <v xml:space="preserve"> </v>
      </c>
      <c r="CA63" s="54" t="str">
        <f t="shared" si="18"/>
        <v xml:space="preserve"> </v>
      </c>
      <c r="CB63" s="54" t="str">
        <f t="shared" si="18"/>
        <v xml:space="preserve"> </v>
      </c>
      <c r="CC63" s="54" t="str">
        <f t="shared" si="18"/>
        <v xml:space="preserve"> </v>
      </c>
      <c r="CD63" s="54" t="str">
        <f t="shared" si="18"/>
        <v xml:space="preserve"> </v>
      </c>
      <c r="CE63" s="55" t="e">
        <f t="shared" si="5"/>
        <v>#DIV/0!</v>
      </c>
      <c r="CF63" s="56">
        <f t="shared" si="6"/>
        <v>0</v>
      </c>
      <c r="CG63" s="56" t="e">
        <f t="shared" si="7"/>
        <v>#DIV/0!</v>
      </c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</row>
    <row r="64" spans="2:109" s="6" customFormat="1" hidden="1">
      <c r="B64" s="28"/>
      <c r="C64" s="28"/>
      <c r="D64" s="52" t="str">
        <f t="shared" si="8"/>
        <v xml:space="preserve"> </v>
      </c>
      <c r="E64" s="79"/>
      <c r="F64" s="79"/>
      <c r="G64" s="67"/>
      <c r="H64" s="30"/>
      <c r="I64" s="82"/>
      <c r="J64" s="157"/>
      <c r="K64" s="71"/>
      <c r="L64" s="72"/>
      <c r="M64" s="72"/>
      <c r="N64" s="72"/>
      <c r="O64" s="72"/>
      <c r="P64" s="72"/>
      <c r="Q64" s="98"/>
      <c r="R64" s="145"/>
      <c r="S64" s="37"/>
      <c r="T64" s="37"/>
      <c r="U64" s="37"/>
      <c r="V64" s="37"/>
      <c r="W64" s="37"/>
      <c r="X64" s="37"/>
      <c r="Y64" s="37"/>
      <c r="Z64" s="37"/>
      <c r="AA64" s="76"/>
      <c r="AB64" s="52"/>
      <c r="AC64" s="38"/>
      <c r="AD64" s="53" t="e">
        <f t="shared" si="0"/>
        <v>#DIV/0!</v>
      </c>
      <c r="AE64" s="39">
        <f t="shared" si="15"/>
        <v>0</v>
      </c>
      <c r="AF64" s="40">
        <f t="shared" si="15"/>
        <v>0</v>
      </c>
      <c r="AG64" s="41">
        <f t="shared" si="15"/>
        <v>0</v>
      </c>
      <c r="AH64" s="41">
        <f t="shared" si="15"/>
        <v>0</v>
      </c>
      <c r="AI64" s="41">
        <f t="shared" si="15"/>
        <v>0</v>
      </c>
      <c r="AJ64" s="41">
        <f t="shared" si="15"/>
        <v>0</v>
      </c>
      <c r="AK64" s="41">
        <f t="shared" si="15"/>
        <v>0</v>
      </c>
      <c r="AL64" s="41">
        <f t="shared" si="15"/>
        <v>0</v>
      </c>
      <c r="AM64" s="41">
        <f t="shared" si="15"/>
        <v>0</v>
      </c>
      <c r="AN64" s="42">
        <f t="shared" si="15"/>
        <v>0</v>
      </c>
      <c r="AP64" s="40">
        <f t="shared" si="16"/>
        <v>0</v>
      </c>
      <c r="AQ64" s="40">
        <f t="shared" si="16"/>
        <v>0</v>
      </c>
      <c r="AR64" s="41">
        <f t="shared" si="16"/>
        <v>0</v>
      </c>
      <c r="AS64" s="41">
        <f t="shared" si="16"/>
        <v>0</v>
      </c>
      <c r="AT64" s="41">
        <f t="shared" si="16"/>
        <v>0</v>
      </c>
      <c r="AU64" s="41">
        <f t="shared" si="16"/>
        <v>0</v>
      </c>
      <c r="AV64" s="41">
        <f t="shared" si="16"/>
        <v>0</v>
      </c>
      <c r="AW64" s="41">
        <f t="shared" si="16"/>
        <v>0</v>
      </c>
      <c r="AX64" s="41">
        <f t="shared" si="16"/>
        <v>0</v>
      </c>
      <c r="AY64" s="42">
        <f t="shared" si="16"/>
        <v>0</v>
      </c>
      <c r="BA64" s="40">
        <f t="shared" si="17"/>
        <v>0</v>
      </c>
      <c r="BB64" s="40">
        <f t="shared" si="17"/>
        <v>0</v>
      </c>
      <c r="BC64" s="41">
        <f t="shared" si="17"/>
        <v>0</v>
      </c>
      <c r="BD64" s="41">
        <f t="shared" si="17"/>
        <v>0</v>
      </c>
      <c r="BE64" s="41">
        <f t="shared" si="17"/>
        <v>0</v>
      </c>
      <c r="BF64" s="41">
        <f t="shared" si="17"/>
        <v>0</v>
      </c>
      <c r="BG64" s="41">
        <f t="shared" si="17"/>
        <v>0</v>
      </c>
      <c r="BH64" s="41">
        <f t="shared" si="17"/>
        <v>0</v>
      </c>
      <c r="BI64" s="41">
        <f t="shared" si="17"/>
        <v>0</v>
      </c>
      <c r="BJ64" s="42">
        <f t="shared" si="17"/>
        <v>0</v>
      </c>
      <c r="BV64" s="54" t="str">
        <f t="shared" si="18"/>
        <v xml:space="preserve"> </v>
      </c>
      <c r="BW64" s="54" t="str">
        <f t="shared" si="18"/>
        <v xml:space="preserve"> </v>
      </c>
      <c r="BX64" s="54" t="str">
        <f t="shared" si="18"/>
        <v xml:space="preserve"> </v>
      </c>
      <c r="BY64" s="54" t="str">
        <f t="shared" si="18"/>
        <v xml:space="preserve"> </v>
      </c>
      <c r="BZ64" s="54" t="str">
        <f t="shared" si="18"/>
        <v xml:space="preserve"> </v>
      </c>
      <c r="CA64" s="54" t="str">
        <f t="shared" si="18"/>
        <v xml:space="preserve"> </v>
      </c>
      <c r="CB64" s="54" t="str">
        <f t="shared" si="18"/>
        <v xml:space="preserve"> </v>
      </c>
      <c r="CC64" s="54" t="str">
        <f t="shared" si="18"/>
        <v xml:space="preserve"> </v>
      </c>
      <c r="CD64" s="54" t="str">
        <f t="shared" si="18"/>
        <v xml:space="preserve"> </v>
      </c>
      <c r="CE64" s="55" t="e">
        <f t="shared" si="5"/>
        <v>#DIV/0!</v>
      </c>
      <c r="CF64" s="56">
        <f t="shared" si="6"/>
        <v>0</v>
      </c>
      <c r="CG64" s="56" t="e">
        <f t="shared" si="7"/>
        <v>#DIV/0!</v>
      </c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</row>
    <row r="65" spans="2:109" s="6" customFormat="1" hidden="1">
      <c r="B65" s="28"/>
      <c r="C65" s="28"/>
      <c r="D65" s="52" t="str">
        <f t="shared" si="8"/>
        <v xml:space="preserve"> </v>
      </c>
      <c r="E65" s="67"/>
      <c r="F65" s="67"/>
      <c r="G65" s="67"/>
      <c r="H65" s="30"/>
      <c r="I65" s="58"/>
      <c r="J65" s="152"/>
      <c r="K65" s="71"/>
      <c r="L65" s="72"/>
      <c r="M65" s="72"/>
      <c r="N65" s="72"/>
      <c r="O65" s="72"/>
      <c r="P65" s="72"/>
      <c r="Q65" s="73"/>
      <c r="R65" s="145"/>
      <c r="S65" s="37"/>
      <c r="T65" s="37"/>
      <c r="U65" s="37"/>
      <c r="V65" s="37"/>
      <c r="W65" s="37"/>
      <c r="X65" s="37"/>
      <c r="Y65" s="37"/>
      <c r="Z65" s="37"/>
      <c r="AA65" s="76"/>
      <c r="AB65" s="52"/>
      <c r="AC65" s="38"/>
      <c r="AD65" s="53" t="e">
        <f t="shared" si="0"/>
        <v>#DIV/0!</v>
      </c>
      <c r="AE65" s="39">
        <f t="shared" si="15"/>
        <v>0</v>
      </c>
      <c r="AF65" s="40">
        <f t="shared" si="15"/>
        <v>0</v>
      </c>
      <c r="AG65" s="41">
        <f t="shared" si="15"/>
        <v>0</v>
      </c>
      <c r="AH65" s="41">
        <f t="shared" si="15"/>
        <v>0</v>
      </c>
      <c r="AI65" s="41">
        <f t="shared" si="15"/>
        <v>0</v>
      </c>
      <c r="AJ65" s="41">
        <f t="shared" si="15"/>
        <v>0</v>
      </c>
      <c r="AK65" s="41">
        <f t="shared" si="15"/>
        <v>0</v>
      </c>
      <c r="AL65" s="41">
        <f t="shared" si="15"/>
        <v>0</v>
      </c>
      <c r="AM65" s="41">
        <f t="shared" si="15"/>
        <v>0</v>
      </c>
      <c r="AN65" s="42">
        <f t="shared" si="15"/>
        <v>0</v>
      </c>
      <c r="AP65" s="40">
        <f t="shared" si="16"/>
        <v>0</v>
      </c>
      <c r="AQ65" s="40">
        <f t="shared" si="16"/>
        <v>0</v>
      </c>
      <c r="AR65" s="41">
        <f t="shared" si="16"/>
        <v>0</v>
      </c>
      <c r="AS65" s="41">
        <f t="shared" si="16"/>
        <v>0</v>
      </c>
      <c r="AT65" s="41">
        <f t="shared" si="16"/>
        <v>0</v>
      </c>
      <c r="AU65" s="41">
        <f t="shared" si="16"/>
        <v>0</v>
      </c>
      <c r="AV65" s="41">
        <f t="shared" si="16"/>
        <v>0</v>
      </c>
      <c r="AW65" s="41">
        <f t="shared" si="16"/>
        <v>0</v>
      </c>
      <c r="AX65" s="41">
        <f t="shared" si="16"/>
        <v>0</v>
      </c>
      <c r="AY65" s="42">
        <f t="shared" si="16"/>
        <v>0</v>
      </c>
      <c r="BA65" s="40">
        <f t="shared" si="17"/>
        <v>0</v>
      </c>
      <c r="BB65" s="40">
        <f t="shared" si="17"/>
        <v>0</v>
      </c>
      <c r="BC65" s="41">
        <f t="shared" si="17"/>
        <v>0</v>
      </c>
      <c r="BD65" s="41">
        <f t="shared" si="17"/>
        <v>0</v>
      </c>
      <c r="BE65" s="41">
        <f t="shared" si="17"/>
        <v>0</v>
      </c>
      <c r="BF65" s="41">
        <f t="shared" si="17"/>
        <v>0</v>
      </c>
      <c r="BG65" s="41">
        <f t="shared" si="17"/>
        <v>0</v>
      </c>
      <c r="BH65" s="41">
        <f t="shared" si="17"/>
        <v>0</v>
      </c>
      <c r="BI65" s="41">
        <f t="shared" si="17"/>
        <v>0</v>
      </c>
      <c r="BJ65" s="42">
        <f t="shared" si="17"/>
        <v>0</v>
      </c>
      <c r="BV65" s="54" t="str">
        <f t="shared" si="18"/>
        <v xml:space="preserve"> </v>
      </c>
      <c r="BW65" s="54" t="str">
        <f t="shared" si="18"/>
        <v xml:space="preserve"> </v>
      </c>
      <c r="BX65" s="54" t="str">
        <f t="shared" si="18"/>
        <v xml:space="preserve"> </v>
      </c>
      <c r="BY65" s="54" t="str">
        <f t="shared" si="18"/>
        <v xml:space="preserve"> </v>
      </c>
      <c r="BZ65" s="54" t="str">
        <f t="shared" si="18"/>
        <v xml:space="preserve"> </v>
      </c>
      <c r="CA65" s="54" t="str">
        <f t="shared" si="18"/>
        <v xml:space="preserve"> </v>
      </c>
      <c r="CB65" s="54" t="str">
        <f t="shared" si="18"/>
        <v xml:space="preserve"> </v>
      </c>
      <c r="CC65" s="54" t="str">
        <f t="shared" si="18"/>
        <v xml:space="preserve"> </v>
      </c>
      <c r="CD65" s="54" t="str">
        <f t="shared" si="18"/>
        <v xml:space="preserve"> </v>
      </c>
      <c r="CE65" s="55" t="e">
        <f t="shared" si="5"/>
        <v>#DIV/0!</v>
      </c>
      <c r="CF65" s="56">
        <f t="shared" si="6"/>
        <v>0</v>
      </c>
      <c r="CG65" s="56" t="e">
        <f t="shared" si="7"/>
        <v>#DIV/0!</v>
      </c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</row>
    <row r="66" spans="2:109" s="6" customFormat="1" hidden="1">
      <c r="B66" s="28"/>
      <c r="C66" s="28"/>
      <c r="D66" s="52" t="str">
        <f t="shared" si="8"/>
        <v xml:space="preserve"> </v>
      </c>
      <c r="E66" s="85"/>
      <c r="F66" s="46"/>
      <c r="G66" s="46"/>
      <c r="H66" s="47"/>
      <c r="I66" s="101"/>
      <c r="J66" s="95"/>
      <c r="K66" s="153"/>
      <c r="L66" s="86"/>
      <c r="M66" s="86"/>
      <c r="N66" s="86"/>
      <c r="O66" s="86"/>
      <c r="P66" s="86"/>
      <c r="Q66" s="51"/>
      <c r="R66" s="148"/>
      <c r="S66" s="61"/>
      <c r="T66" s="102"/>
      <c r="U66" s="61"/>
      <c r="V66" s="61"/>
      <c r="W66" s="61"/>
      <c r="X66" s="61"/>
      <c r="Y66" s="61"/>
      <c r="Z66" s="61"/>
      <c r="AA66" s="90"/>
      <c r="AB66" s="52"/>
      <c r="AC66" s="38"/>
      <c r="AD66" s="53" t="e">
        <f t="shared" si="0"/>
        <v>#DIV/0!</v>
      </c>
      <c r="AE66" s="62">
        <f t="shared" si="15"/>
        <v>0</v>
      </c>
      <c r="AF66" s="63">
        <f t="shared" si="15"/>
        <v>0</v>
      </c>
      <c r="AG66" s="64">
        <f t="shared" si="15"/>
        <v>0</v>
      </c>
      <c r="AH66" s="64">
        <f t="shared" si="15"/>
        <v>0</v>
      </c>
      <c r="AI66" s="64">
        <f t="shared" si="15"/>
        <v>0</v>
      </c>
      <c r="AJ66" s="64">
        <f t="shared" si="15"/>
        <v>0</v>
      </c>
      <c r="AK66" s="64">
        <f t="shared" si="15"/>
        <v>0</v>
      </c>
      <c r="AL66" s="64">
        <f t="shared" si="15"/>
        <v>0</v>
      </c>
      <c r="AM66" s="64">
        <f t="shared" si="15"/>
        <v>0</v>
      </c>
      <c r="AN66" s="65">
        <f t="shared" si="15"/>
        <v>0</v>
      </c>
      <c r="AO66" s="66"/>
      <c r="AP66" s="63">
        <f t="shared" si="16"/>
        <v>0</v>
      </c>
      <c r="AQ66" s="63">
        <f t="shared" si="16"/>
        <v>0</v>
      </c>
      <c r="AR66" s="64">
        <f t="shared" si="16"/>
        <v>0</v>
      </c>
      <c r="AS66" s="41">
        <f t="shared" si="16"/>
        <v>0</v>
      </c>
      <c r="AT66" s="41">
        <f t="shared" si="16"/>
        <v>0</v>
      </c>
      <c r="AU66" s="41">
        <f t="shared" si="16"/>
        <v>0</v>
      </c>
      <c r="AV66" s="41">
        <f t="shared" si="16"/>
        <v>0</v>
      </c>
      <c r="AW66" s="41">
        <f t="shared" si="16"/>
        <v>0</v>
      </c>
      <c r="AX66" s="41">
        <f t="shared" si="16"/>
        <v>0</v>
      </c>
      <c r="AY66" s="42">
        <f t="shared" si="16"/>
        <v>0</v>
      </c>
      <c r="BA66" s="40">
        <f t="shared" si="17"/>
        <v>0</v>
      </c>
      <c r="BB66" s="40">
        <f t="shared" si="17"/>
        <v>0</v>
      </c>
      <c r="BC66" s="41">
        <f t="shared" si="17"/>
        <v>0</v>
      </c>
      <c r="BD66" s="41">
        <f t="shared" si="17"/>
        <v>0</v>
      </c>
      <c r="BE66" s="41">
        <f t="shared" si="17"/>
        <v>0</v>
      </c>
      <c r="BF66" s="41">
        <f t="shared" si="17"/>
        <v>0</v>
      </c>
      <c r="BG66" s="41">
        <f t="shared" si="17"/>
        <v>0</v>
      </c>
      <c r="BH66" s="41">
        <f t="shared" si="17"/>
        <v>0</v>
      </c>
      <c r="BI66" s="41">
        <f t="shared" si="17"/>
        <v>0</v>
      </c>
      <c r="BJ66" s="42">
        <f t="shared" si="17"/>
        <v>0</v>
      </c>
      <c r="BV66" s="54" t="str">
        <f t="shared" si="18"/>
        <v xml:space="preserve"> </v>
      </c>
      <c r="BW66" s="54" t="str">
        <f t="shared" si="18"/>
        <v xml:space="preserve"> </v>
      </c>
      <c r="BX66" s="54" t="str">
        <f t="shared" si="18"/>
        <v xml:space="preserve"> </v>
      </c>
      <c r="BY66" s="54" t="str">
        <f t="shared" si="18"/>
        <v xml:space="preserve"> </v>
      </c>
      <c r="BZ66" s="54" t="str">
        <f t="shared" si="18"/>
        <v xml:space="preserve"> </v>
      </c>
      <c r="CA66" s="54" t="str">
        <f t="shared" si="18"/>
        <v xml:space="preserve"> </v>
      </c>
      <c r="CB66" s="54" t="str">
        <f t="shared" si="18"/>
        <v xml:space="preserve"> </v>
      </c>
      <c r="CC66" s="54" t="str">
        <f t="shared" si="18"/>
        <v xml:space="preserve"> </v>
      </c>
      <c r="CD66" s="54" t="str">
        <f t="shared" si="18"/>
        <v xml:space="preserve"> </v>
      </c>
      <c r="CE66" s="55" t="e">
        <f t="shared" si="5"/>
        <v>#DIV/0!</v>
      </c>
      <c r="CF66" s="56">
        <f t="shared" si="6"/>
        <v>0</v>
      </c>
      <c r="CG66" s="56" t="e">
        <f t="shared" si="7"/>
        <v>#DIV/0!</v>
      </c>
    </row>
    <row r="67" spans="2:109" s="6" customFormat="1" hidden="1">
      <c r="B67" s="28"/>
      <c r="C67" s="28"/>
      <c r="D67" s="52" t="str">
        <f t="shared" si="8"/>
        <v xml:space="preserve"> </v>
      </c>
      <c r="E67" s="57"/>
      <c r="F67" s="67"/>
      <c r="G67" s="67"/>
      <c r="H67" s="30"/>
      <c r="I67" s="75"/>
      <c r="J67" s="152"/>
      <c r="K67" s="71"/>
      <c r="L67" s="72"/>
      <c r="M67" s="72"/>
      <c r="N67" s="72"/>
      <c r="O67" s="72"/>
      <c r="P67" s="72"/>
      <c r="Q67" s="73"/>
      <c r="R67" s="145"/>
      <c r="S67" s="37"/>
      <c r="T67" s="37"/>
      <c r="U67" s="37"/>
      <c r="V67" s="37"/>
      <c r="W67" s="37"/>
      <c r="X67" s="37"/>
      <c r="Y67" s="37"/>
      <c r="Z67" s="37"/>
      <c r="AA67" s="76"/>
      <c r="AB67" s="52"/>
      <c r="AC67" s="38"/>
      <c r="AD67" s="53" t="e">
        <f t="shared" si="0"/>
        <v>#DIV/0!</v>
      </c>
      <c r="AE67" s="39">
        <f t="shared" si="15"/>
        <v>0</v>
      </c>
      <c r="AF67" s="40">
        <f t="shared" si="15"/>
        <v>0</v>
      </c>
      <c r="AG67" s="41">
        <f t="shared" si="15"/>
        <v>0</v>
      </c>
      <c r="AH67" s="41">
        <f t="shared" si="15"/>
        <v>0</v>
      </c>
      <c r="AI67" s="41">
        <f t="shared" si="15"/>
        <v>0</v>
      </c>
      <c r="AJ67" s="41">
        <f t="shared" ref="AJ67:AN70" si="19">IF(W67="S",1,0)</f>
        <v>0</v>
      </c>
      <c r="AK67" s="41">
        <f t="shared" si="19"/>
        <v>0</v>
      </c>
      <c r="AL67" s="41">
        <f t="shared" si="19"/>
        <v>0</v>
      </c>
      <c r="AM67" s="41">
        <f t="shared" si="19"/>
        <v>0</v>
      </c>
      <c r="AN67" s="42">
        <f t="shared" si="19"/>
        <v>0</v>
      </c>
      <c r="AP67" s="40">
        <f t="shared" si="16"/>
        <v>0</v>
      </c>
      <c r="AQ67" s="40">
        <f t="shared" si="16"/>
        <v>0</v>
      </c>
      <c r="AR67" s="41">
        <f t="shared" si="16"/>
        <v>0</v>
      </c>
      <c r="AS67" s="41">
        <f t="shared" si="16"/>
        <v>0</v>
      </c>
      <c r="AT67" s="41">
        <f t="shared" si="16"/>
        <v>0</v>
      </c>
      <c r="AU67" s="41">
        <f t="shared" ref="AU67:AY70" si="20">IF(W67="C",1,0)</f>
        <v>0</v>
      </c>
      <c r="AV67" s="41">
        <f t="shared" si="20"/>
        <v>0</v>
      </c>
      <c r="AW67" s="41">
        <f t="shared" si="20"/>
        <v>0</v>
      </c>
      <c r="AX67" s="41">
        <f t="shared" si="20"/>
        <v>0</v>
      </c>
      <c r="AY67" s="42">
        <f t="shared" si="20"/>
        <v>0</v>
      </c>
      <c r="BA67" s="40">
        <f t="shared" si="17"/>
        <v>0</v>
      </c>
      <c r="BB67" s="40">
        <f t="shared" si="17"/>
        <v>0</v>
      </c>
      <c r="BC67" s="41">
        <f t="shared" si="17"/>
        <v>0</v>
      </c>
      <c r="BD67" s="41">
        <f t="shared" si="17"/>
        <v>0</v>
      </c>
      <c r="BE67" s="41">
        <f t="shared" si="17"/>
        <v>0</v>
      </c>
      <c r="BF67" s="41">
        <f t="shared" si="17"/>
        <v>0</v>
      </c>
      <c r="BG67" s="41">
        <f t="shared" si="17"/>
        <v>0</v>
      </c>
      <c r="BH67" s="41">
        <f t="shared" si="17"/>
        <v>0</v>
      </c>
      <c r="BI67" s="41">
        <f t="shared" si="17"/>
        <v>0</v>
      </c>
      <c r="BJ67" s="42">
        <f t="shared" si="17"/>
        <v>0</v>
      </c>
      <c r="BV67" s="54" t="str">
        <f t="shared" si="18"/>
        <v xml:space="preserve"> </v>
      </c>
      <c r="BW67" s="54" t="str">
        <f t="shared" si="18"/>
        <v xml:space="preserve"> </v>
      </c>
      <c r="BX67" s="54" t="str">
        <f t="shared" si="18"/>
        <v xml:space="preserve"> </v>
      </c>
      <c r="BY67" s="54" t="str">
        <f t="shared" si="18"/>
        <v xml:space="preserve"> </v>
      </c>
      <c r="BZ67" s="54" t="str">
        <f t="shared" si="18"/>
        <v xml:space="preserve"> </v>
      </c>
      <c r="CA67" s="54" t="str">
        <f t="shared" si="18"/>
        <v xml:space="preserve"> </v>
      </c>
      <c r="CB67" s="54" t="str">
        <f t="shared" si="18"/>
        <v xml:space="preserve"> </v>
      </c>
      <c r="CC67" s="54" t="str">
        <f t="shared" si="18"/>
        <v xml:space="preserve"> </v>
      </c>
      <c r="CD67" s="54" t="str">
        <f t="shared" si="18"/>
        <v xml:space="preserve"> </v>
      </c>
      <c r="CE67" s="55" t="e">
        <f t="shared" si="5"/>
        <v>#DIV/0!</v>
      </c>
      <c r="CF67" s="56">
        <f t="shared" si="6"/>
        <v>0</v>
      </c>
      <c r="CG67" s="56" t="e">
        <f t="shared" si="7"/>
        <v>#DIV/0!</v>
      </c>
    </row>
    <row r="68" spans="2:109" s="6" customFormat="1" hidden="1">
      <c r="B68" s="28"/>
      <c r="C68" s="28"/>
      <c r="D68" s="52" t="str">
        <f t="shared" si="8"/>
        <v xml:space="preserve"> </v>
      </c>
      <c r="E68" s="57"/>
      <c r="F68" s="67"/>
      <c r="G68" s="67"/>
      <c r="H68" s="30"/>
      <c r="I68" s="75"/>
      <c r="J68" s="152"/>
      <c r="K68" s="71"/>
      <c r="L68" s="72"/>
      <c r="M68" s="72"/>
      <c r="N68" s="72"/>
      <c r="O68" s="72"/>
      <c r="P68" s="72"/>
      <c r="Q68" s="73"/>
      <c r="R68" s="145"/>
      <c r="S68" s="37"/>
      <c r="T68" s="37"/>
      <c r="U68" s="37"/>
      <c r="V68" s="37"/>
      <c r="W68" s="37"/>
      <c r="X68" s="37"/>
      <c r="Y68" s="37"/>
      <c r="Z68" s="37"/>
      <c r="AA68" s="76"/>
      <c r="AB68" s="52"/>
      <c r="AC68" s="38"/>
      <c r="AD68" s="53" t="e">
        <f t="shared" si="0"/>
        <v>#DIV/0!</v>
      </c>
      <c r="AE68" s="39">
        <f t="shared" ref="AE68:AN71" si="21">IF(R68="S",1,0)</f>
        <v>0</v>
      </c>
      <c r="AF68" s="40">
        <f t="shared" si="21"/>
        <v>0</v>
      </c>
      <c r="AG68" s="41">
        <f t="shared" si="21"/>
        <v>0</v>
      </c>
      <c r="AH68" s="41">
        <f t="shared" si="21"/>
        <v>0</v>
      </c>
      <c r="AI68" s="41">
        <f t="shared" si="21"/>
        <v>0</v>
      </c>
      <c r="AJ68" s="41">
        <f t="shared" si="19"/>
        <v>0</v>
      </c>
      <c r="AK68" s="41">
        <f t="shared" si="19"/>
        <v>0</v>
      </c>
      <c r="AL68" s="41">
        <f t="shared" si="19"/>
        <v>0</v>
      </c>
      <c r="AM68" s="41">
        <f t="shared" si="19"/>
        <v>0</v>
      </c>
      <c r="AN68" s="42">
        <f t="shared" si="19"/>
        <v>0</v>
      </c>
      <c r="AP68" s="40">
        <f t="shared" ref="AP68:AY71" si="22">IF(R68="C",1,0)</f>
        <v>0</v>
      </c>
      <c r="AQ68" s="40">
        <f t="shared" si="22"/>
        <v>0</v>
      </c>
      <c r="AR68" s="41">
        <f t="shared" si="22"/>
        <v>0</v>
      </c>
      <c r="AS68" s="41">
        <f t="shared" si="22"/>
        <v>0</v>
      </c>
      <c r="AT68" s="41">
        <f t="shared" si="22"/>
        <v>0</v>
      </c>
      <c r="AU68" s="41">
        <f t="shared" si="20"/>
        <v>0</v>
      </c>
      <c r="AV68" s="41">
        <f t="shared" si="20"/>
        <v>0</v>
      </c>
      <c r="AW68" s="41">
        <f t="shared" si="20"/>
        <v>0</v>
      </c>
      <c r="AX68" s="41">
        <f t="shared" si="20"/>
        <v>0</v>
      </c>
      <c r="AY68" s="42">
        <f t="shared" si="20"/>
        <v>0</v>
      </c>
      <c r="BA68" s="40">
        <f t="shared" si="17"/>
        <v>0</v>
      </c>
      <c r="BB68" s="40">
        <f t="shared" si="17"/>
        <v>0</v>
      </c>
      <c r="BC68" s="41">
        <f t="shared" si="17"/>
        <v>0</v>
      </c>
      <c r="BD68" s="41">
        <f t="shared" si="17"/>
        <v>0</v>
      </c>
      <c r="BE68" s="41">
        <f t="shared" si="17"/>
        <v>0</v>
      </c>
      <c r="BF68" s="41">
        <f t="shared" si="17"/>
        <v>0</v>
      </c>
      <c r="BG68" s="41">
        <f t="shared" si="17"/>
        <v>0</v>
      </c>
      <c r="BH68" s="41">
        <f t="shared" si="17"/>
        <v>0</v>
      </c>
      <c r="BI68" s="41">
        <f t="shared" si="17"/>
        <v>0</v>
      </c>
      <c r="BJ68" s="42">
        <f t="shared" si="17"/>
        <v>0</v>
      </c>
      <c r="BV68" s="54" t="str">
        <f t="shared" si="18"/>
        <v xml:space="preserve"> </v>
      </c>
      <c r="BW68" s="54" t="str">
        <f t="shared" si="18"/>
        <v xml:space="preserve"> </v>
      </c>
      <c r="BX68" s="54" t="str">
        <f t="shared" si="18"/>
        <v xml:space="preserve"> </v>
      </c>
      <c r="BY68" s="54" t="str">
        <f t="shared" si="18"/>
        <v xml:space="preserve"> </v>
      </c>
      <c r="BZ68" s="54" t="str">
        <f t="shared" si="18"/>
        <v xml:space="preserve"> </v>
      </c>
      <c r="CA68" s="54" t="str">
        <f t="shared" si="18"/>
        <v xml:space="preserve"> </v>
      </c>
      <c r="CB68" s="54" t="str">
        <f t="shared" si="18"/>
        <v xml:space="preserve"> </v>
      </c>
      <c r="CC68" s="54" t="str">
        <f t="shared" si="18"/>
        <v xml:space="preserve"> </v>
      </c>
      <c r="CD68" s="54" t="str">
        <f t="shared" si="18"/>
        <v xml:space="preserve"> </v>
      </c>
      <c r="CE68" s="55" t="e">
        <f t="shared" si="5"/>
        <v>#DIV/0!</v>
      </c>
      <c r="CF68" s="56">
        <f t="shared" si="6"/>
        <v>0</v>
      </c>
      <c r="CG68" s="56" t="e">
        <f t="shared" si="7"/>
        <v>#DIV/0!</v>
      </c>
    </row>
    <row r="69" spans="2:109" s="6" customFormat="1" hidden="1">
      <c r="B69" s="28"/>
      <c r="C69" s="28"/>
      <c r="D69" s="52" t="str">
        <f t="shared" si="8"/>
        <v xml:space="preserve"> </v>
      </c>
      <c r="E69" s="57"/>
      <c r="F69" s="67"/>
      <c r="G69" s="67"/>
      <c r="H69" s="30"/>
      <c r="I69" s="75"/>
      <c r="J69" s="152"/>
      <c r="K69" s="71"/>
      <c r="L69" s="72"/>
      <c r="M69" s="72"/>
      <c r="N69" s="72"/>
      <c r="O69" s="72"/>
      <c r="P69" s="72"/>
      <c r="Q69" s="73"/>
      <c r="R69" s="145"/>
      <c r="S69" s="37"/>
      <c r="T69" s="37"/>
      <c r="U69" s="37"/>
      <c r="V69" s="37"/>
      <c r="W69" s="37"/>
      <c r="X69" s="37"/>
      <c r="Y69" s="37"/>
      <c r="Z69" s="37"/>
      <c r="AA69" s="76"/>
      <c r="AB69" s="52"/>
      <c r="AC69" s="38"/>
      <c r="AD69" s="53" t="e">
        <f t="shared" si="0"/>
        <v>#DIV/0!</v>
      </c>
      <c r="AE69" s="39">
        <f t="shared" si="21"/>
        <v>0</v>
      </c>
      <c r="AF69" s="40">
        <f t="shared" si="21"/>
        <v>0</v>
      </c>
      <c r="AG69" s="41">
        <f t="shared" si="21"/>
        <v>0</v>
      </c>
      <c r="AH69" s="41">
        <f t="shared" si="21"/>
        <v>0</v>
      </c>
      <c r="AI69" s="41">
        <f t="shared" si="21"/>
        <v>0</v>
      </c>
      <c r="AJ69" s="41">
        <f t="shared" si="19"/>
        <v>0</v>
      </c>
      <c r="AK69" s="41">
        <f t="shared" si="19"/>
        <v>0</v>
      </c>
      <c r="AL69" s="41">
        <f t="shared" si="19"/>
        <v>0</v>
      </c>
      <c r="AM69" s="41">
        <f t="shared" si="19"/>
        <v>0</v>
      </c>
      <c r="AN69" s="42">
        <f t="shared" si="19"/>
        <v>0</v>
      </c>
      <c r="AP69" s="40">
        <f t="shared" si="22"/>
        <v>0</v>
      </c>
      <c r="AQ69" s="40">
        <f t="shared" si="22"/>
        <v>0</v>
      </c>
      <c r="AR69" s="41">
        <f t="shared" si="22"/>
        <v>0</v>
      </c>
      <c r="AS69" s="41">
        <f t="shared" si="22"/>
        <v>0</v>
      </c>
      <c r="AT69" s="41">
        <f t="shared" si="22"/>
        <v>0</v>
      </c>
      <c r="AU69" s="41">
        <f t="shared" si="22"/>
        <v>0</v>
      </c>
      <c r="AV69" s="41">
        <f t="shared" si="22"/>
        <v>0</v>
      </c>
      <c r="AW69" s="41">
        <f t="shared" si="22"/>
        <v>0</v>
      </c>
      <c r="AX69" s="41">
        <f t="shared" si="22"/>
        <v>0</v>
      </c>
      <c r="AY69" s="42">
        <f t="shared" si="22"/>
        <v>0</v>
      </c>
      <c r="BA69" s="40">
        <f t="shared" si="17"/>
        <v>0</v>
      </c>
      <c r="BB69" s="40">
        <f t="shared" si="17"/>
        <v>0</v>
      </c>
      <c r="BC69" s="41">
        <f t="shared" si="17"/>
        <v>0</v>
      </c>
      <c r="BD69" s="41">
        <f t="shared" si="17"/>
        <v>0</v>
      </c>
      <c r="BE69" s="41">
        <f t="shared" si="17"/>
        <v>0</v>
      </c>
      <c r="BF69" s="41">
        <f t="shared" si="17"/>
        <v>0</v>
      </c>
      <c r="BG69" s="41">
        <f t="shared" si="17"/>
        <v>0</v>
      </c>
      <c r="BH69" s="41">
        <f t="shared" si="17"/>
        <v>0</v>
      </c>
      <c r="BI69" s="41">
        <f t="shared" si="17"/>
        <v>0</v>
      </c>
      <c r="BJ69" s="42">
        <f t="shared" si="17"/>
        <v>0</v>
      </c>
      <c r="BV69" s="54" t="str">
        <f t="shared" si="18"/>
        <v xml:space="preserve"> </v>
      </c>
      <c r="BW69" s="54" t="str">
        <f t="shared" si="18"/>
        <v xml:space="preserve"> </v>
      </c>
      <c r="BX69" s="54" t="str">
        <f t="shared" si="18"/>
        <v xml:space="preserve"> </v>
      </c>
      <c r="BY69" s="54" t="str">
        <f t="shared" si="18"/>
        <v xml:space="preserve"> </v>
      </c>
      <c r="BZ69" s="54" t="str">
        <f t="shared" si="18"/>
        <v xml:space="preserve"> </v>
      </c>
      <c r="CA69" s="54" t="str">
        <f t="shared" si="18"/>
        <v xml:space="preserve"> </v>
      </c>
      <c r="CB69" s="54" t="str">
        <f t="shared" si="18"/>
        <v xml:space="preserve"> </v>
      </c>
      <c r="CC69" s="54" t="str">
        <f t="shared" si="18"/>
        <v xml:space="preserve"> </v>
      </c>
      <c r="CD69" s="54" t="str">
        <f t="shared" si="18"/>
        <v xml:space="preserve"> </v>
      </c>
      <c r="CE69" s="55" t="e">
        <f>AC69/AB69</f>
        <v>#DIV/0!</v>
      </c>
      <c r="CF69" s="56">
        <f>(SUM(BV69:CD69))/10</f>
        <v>0</v>
      </c>
      <c r="CG69" s="56" t="e">
        <f>(IF((AC69/AB69)&lt;1.00001,(AC69/AB69)," "))/10</f>
        <v>#DIV/0!</v>
      </c>
    </row>
    <row r="70" spans="2:109" hidden="1">
      <c r="B70" s="28"/>
      <c r="C70" s="28"/>
      <c r="D70" s="52" t="str">
        <f>IF(E70&gt;0,(+D68+1)," ")</f>
        <v xml:space="preserve"> </v>
      </c>
      <c r="E70" s="57"/>
      <c r="F70" s="67"/>
      <c r="G70" s="67"/>
      <c r="H70" s="30"/>
      <c r="I70" s="75"/>
      <c r="J70" s="152"/>
      <c r="K70" s="71"/>
      <c r="L70" s="72"/>
      <c r="M70" s="72"/>
      <c r="N70" s="72"/>
      <c r="O70" s="72"/>
      <c r="P70" s="72"/>
      <c r="Q70" s="73"/>
      <c r="R70" s="145"/>
      <c r="S70" s="37"/>
      <c r="T70" s="37"/>
      <c r="U70" s="37"/>
      <c r="V70" s="37"/>
      <c r="W70" s="37"/>
      <c r="X70" s="37"/>
      <c r="Y70" s="37"/>
      <c r="Z70" s="37"/>
      <c r="AA70" s="76"/>
      <c r="AB70" s="52"/>
      <c r="AC70" s="38"/>
      <c r="AD70" s="53" t="e">
        <f t="shared" ref="AD70" si="23">+CF70+CG70</f>
        <v>#DIV/0!</v>
      </c>
      <c r="AE70" s="39">
        <f t="shared" si="21"/>
        <v>0</v>
      </c>
      <c r="AF70" s="40">
        <f t="shared" si="21"/>
        <v>0</v>
      </c>
      <c r="AG70" s="41">
        <f t="shared" si="21"/>
        <v>0</v>
      </c>
      <c r="AH70" s="41">
        <f t="shared" si="21"/>
        <v>0</v>
      </c>
      <c r="AI70" s="41">
        <f t="shared" si="21"/>
        <v>0</v>
      </c>
      <c r="AJ70" s="41">
        <f t="shared" si="19"/>
        <v>0</v>
      </c>
      <c r="AK70" s="41">
        <f t="shared" si="19"/>
        <v>0</v>
      </c>
      <c r="AL70" s="41">
        <f t="shared" si="19"/>
        <v>0</v>
      </c>
      <c r="AM70" s="41">
        <f t="shared" si="19"/>
        <v>0</v>
      </c>
      <c r="AN70" s="42">
        <f t="shared" si="19"/>
        <v>0</v>
      </c>
      <c r="AO70" s="6"/>
      <c r="AP70" s="40">
        <f t="shared" si="22"/>
        <v>0</v>
      </c>
      <c r="AQ70" s="40">
        <f t="shared" si="22"/>
        <v>0</v>
      </c>
      <c r="AR70" s="41">
        <f t="shared" si="22"/>
        <v>0</v>
      </c>
      <c r="AS70" s="41">
        <f t="shared" si="22"/>
        <v>0</v>
      </c>
      <c r="AT70" s="41">
        <f t="shared" si="22"/>
        <v>0</v>
      </c>
      <c r="AU70" s="41">
        <f t="shared" si="20"/>
        <v>0</v>
      </c>
      <c r="AV70" s="41">
        <f t="shared" si="20"/>
        <v>0</v>
      </c>
      <c r="AW70" s="41">
        <f t="shared" si="20"/>
        <v>0</v>
      </c>
      <c r="AX70" s="41">
        <f t="shared" si="20"/>
        <v>0</v>
      </c>
      <c r="AY70" s="42">
        <f t="shared" si="20"/>
        <v>0</v>
      </c>
      <c r="AZ70" s="6"/>
      <c r="BA70" s="40">
        <f t="shared" si="17"/>
        <v>0</v>
      </c>
      <c r="BB70" s="40">
        <f t="shared" si="17"/>
        <v>0</v>
      </c>
      <c r="BC70" s="41">
        <f t="shared" si="17"/>
        <v>0</v>
      </c>
      <c r="BD70" s="41">
        <f t="shared" si="17"/>
        <v>0</v>
      </c>
      <c r="BE70" s="41">
        <f t="shared" si="17"/>
        <v>0</v>
      </c>
      <c r="BF70" s="41">
        <f t="shared" si="17"/>
        <v>0</v>
      </c>
      <c r="BG70" s="41">
        <f t="shared" si="17"/>
        <v>0</v>
      </c>
      <c r="BH70" s="41">
        <f t="shared" si="17"/>
        <v>0</v>
      </c>
      <c r="BI70" s="41">
        <f t="shared" si="17"/>
        <v>0</v>
      </c>
      <c r="BJ70" s="42">
        <f t="shared" si="17"/>
        <v>0</v>
      </c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54" t="str">
        <f t="shared" si="18"/>
        <v xml:space="preserve"> </v>
      </c>
      <c r="BW70" s="54" t="str">
        <f t="shared" si="18"/>
        <v xml:space="preserve"> </v>
      </c>
      <c r="BX70" s="54" t="str">
        <f t="shared" si="18"/>
        <v xml:space="preserve"> </v>
      </c>
      <c r="BY70" s="54" t="str">
        <f t="shared" si="18"/>
        <v xml:space="preserve"> </v>
      </c>
      <c r="BZ70" s="54" t="str">
        <f t="shared" si="18"/>
        <v xml:space="preserve"> </v>
      </c>
      <c r="CA70" s="54" t="str">
        <f t="shared" si="18"/>
        <v xml:space="preserve"> </v>
      </c>
      <c r="CB70" s="54" t="str">
        <f t="shared" si="18"/>
        <v xml:space="preserve"> </v>
      </c>
      <c r="CC70" s="54" t="str">
        <f t="shared" si="18"/>
        <v xml:space="preserve"> </v>
      </c>
      <c r="CD70" s="54" t="str">
        <f t="shared" si="18"/>
        <v xml:space="preserve"> </v>
      </c>
      <c r="CE70" s="55" t="e">
        <f t="shared" ref="CE70" si="24">AC70/AB70</f>
        <v>#DIV/0!</v>
      </c>
      <c r="CF70" s="56">
        <f t="shared" ref="CF70" si="25">(SUM(BV70:CD70))/10</f>
        <v>0</v>
      </c>
      <c r="CG70" s="56" t="e">
        <f t="shared" ref="CG70" si="26">(IF((AC70/AB70)&lt;1.00001,(AC70/AB70)," "))/10</f>
        <v>#DIV/0!</v>
      </c>
      <c r="CH70" s="6"/>
      <c r="CI70" s="6"/>
      <c r="CJ70" s="6"/>
      <c r="CK70" s="6"/>
    </row>
    <row r="71" spans="2:109" ht="15" hidden="1" customHeight="1" thickBot="1">
      <c r="B71" s="105"/>
      <c r="C71" s="105"/>
      <c r="D71" s="158"/>
      <c r="E71" s="159"/>
      <c r="F71" s="160"/>
      <c r="G71" s="161"/>
      <c r="H71" s="161"/>
      <c r="I71" s="106"/>
      <c r="J71" s="162"/>
      <c r="K71" s="158"/>
      <c r="L71" s="163"/>
      <c r="M71" s="163"/>
      <c r="N71" s="163"/>
      <c r="O71" s="163"/>
      <c r="P71" s="163"/>
      <c r="Q71" s="164"/>
      <c r="R71" s="165"/>
      <c r="S71" s="166"/>
      <c r="T71" s="166"/>
      <c r="U71" s="166"/>
      <c r="V71" s="166"/>
      <c r="W71" s="166"/>
      <c r="X71" s="166"/>
      <c r="Y71" s="166"/>
      <c r="Z71" s="167"/>
      <c r="AA71" s="168"/>
      <c r="AB71" s="169"/>
      <c r="AC71" s="170"/>
      <c r="AD71" s="53"/>
      <c r="AE71" s="39">
        <f t="shared" si="21"/>
        <v>0</v>
      </c>
      <c r="AF71" s="40">
        <f t="shared" si="21"/>
        <v>0</v>
      </c>
      <c r="AG71" s="41">
        <f t="shared" si="21"/>
        <v>0</v>
      </c>
      <c r="AH71" s="41">
        <f t="shared" si="21"/>
        <v>0</v>
      </c>
      <c r="AI71" s="41">
        <f t="shared" si="21"/>
        <v>0</v>
      </c>
      <c r="AJ71" s="41">
        <f t="shared" si="21"/>
        <v>0</v>
      </c>
      <c r="AK71" s="41">
        <f t="shared" si="21"/>
        <v>0</v>
      </c>
      <c r="AL71" s="41">
        <f t="shared" si="21"/>
        <v>0</v>
      </c>
      <c r="AM71" s="41">
        <f t="shared" si="21"/>
        <v>0</v>
      </c>
      <c r="AN71" s="42">
        <f t="shared" si="21"/>
        <v>0</v>
      </c>
      <c r="AO71" s="6"/>
      <c r="AP71" s="40">
        <f t="shared" si="22"/>
        <v>0</v>
      </c>
      <c r="AQ71" s="40">
        <f t="shared" si="22"/>
        <v>0</v>
      </c>
      <c r="AR71" s="41">
        <f t="shared" si="22"/>
        <v>0</v>
      </c>
      <c r="AS71" s="41">
        <f t="shared" si="22"/>
        <v>0</v>
      </c>
      <c r="AT71" s="41">
        <f t="shared" si="22"/>
        <v>0</v>
      </c>
      <c r="AU71" s="41">
        <f t="shared" si="22"/>
        <v>0</v>
      </c>
      <c r="AV71" s="41">
        <f t="shared" si="22"/>
        <v>0</v>
      </c>
      <c r="AW71" s="41">
        <f t="shared" si="22"/>
        <v>0</v>
      </c>
      <c r="AX71" s="41">
        <f t="shared" si="22"/>
        <v>0</v>
      </c>
      <c r="AY71" s="42">
        <f t="shared" si="22"/>
        <v>0</v>
      </c>
      <c r="AZ71" s="6"/>
      <c r="BA71" s="40">
        <f t="shared" si="17"/>
        <v>0</v>
      </c>
      <c r="BB71" s="40">
        <f t="shared" si="17"/>
        <v>0</v>
      </c>
      <c r="BC71" s="41">
        <f t="shared" si="17"/>
        <v>0</v>
      </c>
      <c r="BD71" s="41">
        <f t="shared" si="17"/>
        <v>0</v>
      </c>
      <c r="BE71" s="41">
        <f t="shared" si="17"/>
        <v>0</v>
      </c>
      <c r="BF71" s="41">
        <f t="shared" si="17"/>
        <v>0</v>
      </c>
      <c r="BG71" s="41">
        <f t="shared" si="17"/>
        <v>0</v>
      </c>
      <c r="BH71" s="41">
        <f t="shared" si="17"/>
        <v>0</v>
      </c>
      <c r="BI71" s="41">
        <f t="shared" si="17"/>
        <v>0</v>
      </c>
      <c r="BJ71" s="42">
        <f t="shared" si="17"/>
        <v>0</v>
      </c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54" t="str">
        <f t="shared" si="18"/>
        <v xml:space="preserve"> </v>
      </c>
      <c r="BW71" s="54" t="str">
        <f t="shared" si="18"/>
        <v xml:space="preserve"> </v>
      </c>
      <c r="BX71" s="54" t="str">
        <f t="shared" si="18"/>
        <v xml:space="preserve"> </v>
      </c>
      <c r="BY71" s="54" t="str">
        <f t="shared" si="18"/>
        <v xml:space="preserve"> </v>
      </c>
      <c r="BZ71" s="54" t="str">
        <f t="shared" si="18"/>
        <v xml:space="preserve"> </v>
      </c>
      <c r="CA71" s="54" t="str">
        <f t="shared" si="18"/>
        <v xml:space="preserve"> </v>
      </c>
      <c r="CB71" s="54" t="str">
        <f t="shared" si="18"/>
        <v xml:space="preserve"> </v>
      </c>
      <c r="CC71" s="54" t="str">
        <f t="shared" si="18"/>
        <v xml:space="preserve"> </v>
      </c>
      <c r="CD71" s="54" t="str">
        <f t="shared" si="18"/>
        <v xml:space="preserve"> </v>
      </c>
      <c r="CE71" s="55" t="e">
        <f>AC71/AB71</f>
        <v>#DIV/0!</v>
      </c>
      <c r="CF71" s="56">
        <f>(SUM(BV71:CD71))/10</f>
        <v>0</v>
      </c>
      <c r="CG71" s="56" t="e">
        <f>(IF((AC71/AB71)&lt;1.00001,(AC71/AB71)," "))/10</f>
        <v>#DIV/0!</v>
      </c>
      <c r="CH71" s="6"/>
      <c r="CI71" s="6"/>
      <c r="CJ71" s="6"/>
      <c r="CK71" s="6"/>
    </row>
    <row r="72" spans="2:109" ht="18.75" hidden="1" thickBot="1">
      <c r="D72" s="341" t="s">
        <v>59</v>
      </c>
      <c r="E72" s="342"/>
      <c r="F72" s="342"/>
      <c r="G72" s="342"/>
      <c r="H72" s="108"/>
      <c r="I72" s="109"/>
      <c r="J72" s="110"/>
      <c r="K72" s="111"/>
      <c r="L72" s="111"/>
      <c r="M72" s="111"/>
      <c r="N72" s="111"/>
      <c r="O72" s="111"/>
      <c r="P72" s="111"/>
      <c r="Q72" s="111"/>
      <c r="R72" s="112">
        <f t="shared" ref="R72:AA72" si="27">AE72</f>
        <v>15</v>
      </c>
      <c r="S72" s="112">
        <f t="shared" si="27"/>
        <v>2</v>
      </c>
      <c r="T72" s="113">
        <f t="shared" si="27"/>
        <v>2</v>
      </c>
      <c r="U72" s="113">
        <f t="shared" si="27"/>
        <v>1</v>
      </c>
      <c r="V72" s="113">
        <f t="shared" si="27"/>
        <v>1</v>
      </c>
      <c r="W72" s="113">
        <f t="shared" si="27"/>
        <v>1</v>
      </c>
      <c r="X72" s="113">
        <f t="shared" si="27"/>
        <v>2</v>
      </c>
      <c r="Y72" s="113">
        <f t="shared" si="27"/>
        <v>2</v>
      </c>
      <c r="Z72" s="113">
        <f t="shared" si="27"/>
        <v>2</v>
      </c>
      <c r="AA72" s="114">
        <f t="shared" si="27"/>
        <v>2</v>
      </c>
      <c r="AB72" s="115">
        <f>SUM(AB6:AB70)</f>
        <v>475</v>
      </c>
      <c r="AC72" s="116">
        <f>SUM(AC6:AC70)</f>
        <v>450</v>
      </c>
      <c r="AD72" s="117"/>
      <c r="AE72" s="118">
        <f t="shared" ref="AE72:AN72" si="28">SUM(AE6:AE70)</f>
        <v>15</v>
      </c>
      <c r="AF72" s="118">
        <f t="shared" si="28"/>
        <v>2</v>
      </c>
      <c r="AG72" s="119">
        <f t="shared" si="28"/>
        <v>2</v>
      </c>
      <c r="AH72" s="119">
        <f t="shared" si="28"/>
        <v>1</v>
      </c>
      <c r="AI72" s="119">
        <f t="shared" si="28"/>
        <v>1</v>
      </c>
      <c r="AJ72" s="119">
        <f t="shared" si="28"/>
        <v>1</v>
      </c>
      <c r="AK72" s="119">
        <f t="shared" si="28"/>
        <v>2</v>
      </c>
      <c r="AL72" s="119">
        <f t="shared" si="28"/>
        <v>2</v>
      </c>
      <c r="AM72" s="119">
        <f t="shared" si="28"/>
        <v>2</v>
      </c>
      <c r="AN72" s="120">
        <f t="shared" si="28"/>
        <v>2</v>
      </c>
      <c r="AP72" s="118">
        <f t="shared" ref="AP72:AY72" si="29">SUM(AP6:AP70)</f>
        <v>0</v>
      </c>
      <c r="AQ72" s="118">
        <f t="shared" si="29"/>
        <v>0</v>
      </c>
      <c r="AR72" s="119">
        <f t="shared" si="29"/>
        <v>0</v>
      </c>
      <c r="AS72" s="119">
        <f t="shared" si="29"/>
        <v>0</v>
      </c>
      <c r="AT72" s="119">
        <f t="shared" si="29"/>
        <v>0</v>
      </c>
      <c r="AU72" s="119">
        <f t="shared" si="29"/>
        <v>0</v>
      </c>
      <c r="AV72" s="119">
        <f t="shared" si="29"/>
        <v>0</v>
      </c>
      <c r="AW72" s="119">
        <f t="shared" si="29"/>
        <v>0</v>
      </c>
      <c r="AX72" s="119">
        <f t="shared" si="29"/>
        <v>0</v>
      </c>
      <c r="AY72" s="120">
        <f t="shared" si="29"/>
        <v>0</v>
      </c>
      <c r="BA72" s="118">
        <f t="shared" ref="BA72:BJ72" si="30">SUM(BA6:BA70)</f>
        <v>4</v>
      </c>
      <c r="BB72" s="118">
        <f t="shared" si="30"/>
        <v>2</v>
      </c>
      <c r="BC72" s="119">
        <f t="shared" si="30"/>
        <v>2</v>
      </c>
      <c r="BD72" s="119">
        <f t="shared" si="30"/>
        <v>2</v>
      </c>
      <c r="BE72" s="119">
        <f t="shared" si="30"/>
        <v>2</v>
      </c>
      <c r="BF72" s="119">
        <f t="shared" si="30"/>
        <v>2</v>
      </c>
      <c r="BG72" s="119">
        <f t="shared" si="30"/>
        <v>0</v>
      </c>
      <c r="BH72" s="119">
        <f t="shared" si="30"/>
        <v>0</v>
      </c>
      <c r="BI72" s="119">
        <f t="shared" si="30"/>
        <v>0</v>
      </c>
      <c r="BJ72" s="120">
        <f t="shared" si="30"/>
        <v>0</v>
      </c>
      <c r="CG72" s="8">
        <f>(IF((AC72/AB72)&lt;1.00001,(AC72/AB72)," "))/10</f>
        <v>9.4736842105263147E-2</v>
      </c>
    </row>
    <row r="73" spans="2:109" ht="18.75" hidden="1" thickBot="1">
      <c r="D73" s="341" t="s">
        <v>60</v>
      </c>
      <c r="E73" s="342"/>
      <c r="F73" s="342"/>
      <c r="G73" s="342"/>
      <c r="H73" s="108"/>
      <c r="I73" s="109"/>
      <c r="J73" s="110"/>
      <c r="K73" s="108"/>
      <c r="L73" s="108"/>
      <c r="M73" s="108"/>
      <c r="N73" s="108"/>
      <c r="O73" s="108"/>
      <c r="P73" s="108"/>
      <c r="Q73" s="108"/>
      <c r="R73" s="121">
        <f t="shared" ref="R73:AA73" si="31">+R72/(COUNT($D6:$D70))</f>
        <v>0.7142857142857143</v>
      </c>
      <c r="S73" s="121">
        <f t="shared" si="31"/>
        <v>9.5238095238095233E-2</v>
      </c>
      <c r="T73" s="122">
        <f t="shared" si="31"/>
        <v>9.5238095238095233E-2</v>
      </c>
      <c r="U73" s="122">
        <f t="shared" si="31"/>
        <v>4.7619047619047616E-2</v>
      </c>
      <c r="V73" s="122">
        <f t="shared" si="31"/>
        <v>4.7619047619047616E-2</v>
      </c>
      <c r="W73" s="122">
        <f t="shared" si="31"/>
        <v>4.7619047619047616E-2</v>
      </c>
      <c r="X73" s="122">
        <f t="shared" si="31"/>
        <v>9.5238095238095233E-2</v>
      </c>
      <c r="Y73" s="122">
        <f t="shared" si="31"/>
        <v>9.5238095238095233E-2</v>
      </c>
      <c r="Z73" s="122">
        <f t="shared" si="31"/>
        <v>9.5238095238095233E-2</v>
      </c>
      <c r="AA73" s="123">
        <f t="shared" si="31"/>
        <v>9.5238095238095233E-2</v>
      </c>
      <c r="AB73" s="370">
        <f>+AC72/AB72</f>
        <v>0.94736842105263153</v>
      </c>
      <c r="AC73" s="371"/>
      <c r="AE73" s="124">
        <f t="shared" ref="AE73:AN73" si="32">+AE72/(COUNT($D6:$D70))</f>
        <v>0.7142857142857143</v>
      </c>
      <c r="AF73" s="124">
        <f t="shared" si="32"/>
        <v>9.5238095238095233E-2</v>
      </c>
      <c r="AG73" s="124">
        <f t="shared" si="32"/>
        <v>9.5238095238095233E-2</v>
      </c>
      <c r="AH73" s="124">
        <f t="shared" si="32"/>
        <v>4.7619047619047616E-2</v>
      </c>
      <c r="AI73" s="124">
        <f t="shared" si="32"/>
        <v>4.7619047619047616E-2</v>
      </c>
      <c r="AJ73" s="124">
        <f t="shared" si="32"/>
        <v>4.7619047619047616E-2</v>
      </c>
      <c r="AK73" s="124">
        <f t="shared" si="32"/>
        <v>9.5238095238095233E-2</v>
      </c>
      <c r="AL73" s="124">
        <f t="shared" si="32"/>
        <v>9.5238095238095233E-2</v>
      </c>
      <c r="AM73" s="124">
        <f t="shared" si="32"/>
        <v>9.5238095238095233E-2</v>
      </c>
      <c r="AN73" s="124">
        <f t="shared" si="32"/>
        <v>9.5238095238095233E-2</v>
      </c>
      <c r="AP73" s="124">
        <f t="shared" ref="AP73:AY73" si="33">+AP72/(COUNT($D6:$D70))</f>
        <v>0</v>
      </c>
      <c r="AQ73" s="124">
        <f t="shared" si="33"/>
        <v>0</v>
      </c>
      <c r="AR73" s="124">
        <f t="shared" si="33"/>
        <v>0</v>
      </c>
      <c r="AS73" s="124">
        <f t="shared" si="33"/>
        <v>0</v>
      </c>
      <c r="AT73" s="124">
        <f t="shared" si="33"/>
        <v>0</v>
      </c>
      <c r="AU73" s="124">
        <f t="shared" si="33"/>
        <v>0</v>
      </c>
      <c r="AV73" s="124">
        <f t="shared" si="33"/>
        <v>0</v>
      </c>
      <c r="AW73" s="124">
        <f t="shared" si="33"/>
        <v>0</v>
      </c>
      <c r="AX73" s="124">
        <f t="shared" si="33"/>
        <v>0</v>
      </c>
      <c r="AY73" s="124">
        <f t="shared" si="33"/>
        <v>0</v>
      </c>
      <c r="BA73" s="124">
        <f t="shared" ref="BA73:BJ73" si="34">+BA72/(COUNT($D6:$D70))</f>
        <v>0.19047619047619047</v>
      </c>
      <c r="BB73" s="124">
        <f t="shared" si="34"/>
        <v>9.5238095238095233E-2</v>
      </c>
      <c r="BC73" s="124">
        <f t="shared" si="34"/>
        <v>9.5238095238095233E-2</v>
      </c>
      <c r="BD73" s="124">
        <f t="shared" si="34"/>
        <v>9.5238095238095233E-2</v>
      </c>
      <c r="BE73" s="124">
        <f t="shared" si="34"/>
        <v>9.5238095238095233E-2</v>
      </c>
      <c r="BF73" s="124">
        <f t="shared" si="34"/>
        <v>9.5238095238095233E-2</v>
      </c>
      <c r="BG73" s="124">
        <f t="shared" si="34"/>
        <v>0</v>
      </c>
      <c r="BH73" s="124">
        <f t="shared" si="34"/>
        <v>0</v>
      </c>
      <c r="BI73" s="124">
        <f t="shared" si="34"/>
        <v>0</v>
      </c>
      <c r="BJ73" s="124">
        <f t="shared" si="34"/>
        <v>0</v>
      </c>
    </row>
    <row r="74" spans="2:109" ht="18.75" hidden="1" thickBot="1">
      <c r="D74" s="335" t="s">
        <v>61</v>
      </c>
      <c r="E74" s="336"/>
      <c r="F74" s="336"/>
      <c r="G74" s="336"/>
      <c r="H74" s="125"/>
      <c r="I74" s="126"/>
      <c r="J74" s="127"/>
      <c r="K74" s="108"/>
      <c r="L74" s="108"/>
      <c r="M74" s="108"/>
      <c r="N74" s="108"/>
      <c r="O74" s="108"/>
      <c r="P74" s="108"/>
      <c r="Q74" s="108"/>
      <c r="R74" s="121">
        <f t="shared" ref="R74:AA74" si="35">AP73</f>
        <v>0</v>
      </c>
      <c r="S74" s="121">
        <f t="shared" si="35"/>
        <v>0</v>
      </c>
      <c r="T74" s="121">
        <f t="shared" si="35"/>
        <v>0</v>
      </c>
      <c r="U74" s="121">
        <f t="shared" si="35"/>
        <v>0</v>
      </c>
      <c r="V74" s="121">
        <f t="shared" si="35"/>
        <v>0</v>
      </c>
      <c r="W74" s="121">
        <f t="shared" si="35"/>
        <v>0</v>
      </c>
      <c r="X74" s="121">
        <f t="shared" si="35"/>
        <v>0</v>
      </c>
      <c r="Y74" s="121">
        <f t="shared" si="35"/>
        <v>0</v>
      </c>
      <c r="Z74" s="121">
        <f t="shared" si="35"/>
        <v>0</v>
      </c>
      <c r="AA74" s="121">
        <f t="shared" si="35"/>
        <v>0</v>
      </c>
      <c r="AB74" s="337"/>
      <c r="AC74" s="338"/>
    </row>
    <row r="75" spans="2:109" ht="18.75" hidden="1" thickBot="1">
      <c r="D75" s="341" t="s">
        <v>62</v>
      </c>
      <c r="E75" s="342"/>
      <c r="F75" s="342"/>
      <c r="G75" s="342"/>
      <c r="H75" s="108"/>
      <c r="I75" s="108"/>
      <c r="J75" s="128"/>
      <c r="K75" s="108"/>
      <c r="L75" s="108"/>
      <c r="M75" s="108"/>
      <c r="N75" s="108"/>
      <c r="O75" s="108"/>
      <c r="P75" s="108"/>
      <c r="Q75" s="108"/>
      <c r="R75" s="121">
        <f t="shared" ref="R75:AA75" si="36">BA73</f>
        <v>0.19047619047619047</v>
      </c>
      <c r="S75" s="121">
        <f t="shared" si="36"/>
        <v>9.5238095238095233E-2</v>
      </c>
      <c r="T75" s="121">
        <f t="shared" si="36"/>
        <v>9.5238095238095233E-2</v>
      </c>
      <c r="U75" s="121">
        <f t="shared" si="36"/>
        <v>9.5238095238095233E-2</v>
      </c>
      <c r="V75" s="121">
        <f t="shared" si="36"/>
        <v>9.5238095238095233E-2</v>
      </c>
      <c r="W75" s="121">
        <f t="shared" si="36"/>
        <v>9.5238095238095233E-2</v>
      </c>
      <c r="X75" s="121">
        <f t="shared" si="36"/>
        <v>0</v>
      </c>
      <c r="Y75" s="121">
        <f t="shared" si="36"/>
        <v>0</v>
      </c>
      <c r="Z75" s="121">
        <f t="shared" si="36"/>
        <v>0</v>
      </c>
      <c r="AA75" s="121">
        <f t="shared" si="36"/>
        <v>0</v>
      </c>
      <c r="AB75" s="337"/>
      <c r="AC75" s="338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2:109" ht="18.75" hidden="1" thickBot="1">
      <c r="D76" s="341" t="s">
        <v>63</v>
      </c>
      <c r="E76" s="342"/>
      <c r="F76" s="342"/>
      <c r="G76" s="342"/>
      <c r="H76" s="108"/>
      <c r="I76" s="108"/>
      <c r="J76" s="128"/>
      <c r="K76" s="108"/>
      <c r="L76" s="108"/>
      <c r="M76" s="108"/>
      <c r="N76" s="108"/>
      <c r="O76" s="108"/>
      <c r="P76" s="108"/>
      <c r="Q76" s="108"/>
      <c r="R76" s="121">
        <f t="shared" ref="R76:AA76" si="37">1-(SUM(R73:R75))</f>
        <v>9.5238095238095233E-2</v>
      </c>
      <c r="S76" s="121">
        <f t="shared" si="37"/>
        <v>0.80952380952380953</v>
      </c>
      <c r="T76" s="121">
        <f t="shared" si="37"/>
        <v>0.80952380952380953</v>
      </c>
      <c r="U76" s="121">
        <f t="shared" si="37"/>
        <v>0.85714285714285721</v>
      </c>
      <c r="V76" s="121">
        <f t="shared" si="37"/>
        <v>0.85714285714285721</v>
      </c>
      <c r="W76" s="121">
        <f t="shared" si="37"/>
        <v>0.85714285714285721</v>
      </c>
      <c r="X76" s="121">
        <f t="shared" si="37"/>
        <v>0.90476190476190477</v>
      </c>
      <c r="Y76" s="121">
        <f t="shared" si="37"/>
        <v>0.90476190476190477</v>
      </c>
      <c r="Z76" s="121">
        <f t="shared" si="37"/>
        <v>0.90476190476190477</v>
      </c>
      <c r="AA76" s="121">
        <f t="shared" si="37"/>
        <v>0.90476190476190477</v>
      </c>
      <c r="AB76" s="339"/>
      <c r="AC76" s="340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2:109" hidden="1">
      <c r="E77" s="129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G77" s="3"/>
      <c r="AH77" s="3"/>
      <c r="AI77" s="130"/>
      <c r="AJ77" s="130"/>
      <c r="AK77" s="130"/>
      <c r="AL77" s="130"/>
      <c r="AM77" s="3"/>
      <c r="AN77" s="3"/>
      <c r="AO77" s="3"/>
      <c r="AP77" s="3"/>
    </row>
    <row r="78" spans="2:109" ht="15.75" hidden="1" thickBot="1">
      <c r="E78" s="129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G78" s="3"/>
      <c r="AH78" s="131"/>
      <c r="AI78" s="131"/>
      <c r="AJ78" s="131"/>
      <c r="AK78" s="132"/>
      <c r="AL78" s="130"/>
      <c r="AM78" s="3"/>
      <c r="AN78" s="3"/>
      <c r="AO78" s="3"/>
      <c r="AP78" s="3"/>
    </row>
    <row r="79" spans="2:109" s="7" customFormat="1" ht="46.5" hidden="1" thickBot="1">
      <c r="B79" s="133"/>
      <c r="C79" s="133"/>
      <c r="D79" s="5"/>
      <c r="E79" s="134"/>
      <c r="J79" s="5"/>
      <c r="R79" s="5" t="s">
        <v>64</v>
      </c>
      <c r="S79" s="135" t="s">
        <v>26</v>
      </c>
      <c r="T79" s="5" t="s">
        <v>27</v>
      </c>
      <c r="U79" s="5" t="s">
        <v>65</v>
      </c>
      <c r="V79" s="5" t="s">
        <v>66</v>
      </c>
      <c r="W79" s="5" t="s">
        <v>67</v>
      </c>
      <c r="X79" s="5" t="s">
        <v>31</v>
      </c>
      <c r="Y79" s="5" t="s">
        <v>68</v>
      </c>
      <c r="Z79" s="5" t="s">
        <v>69</v>
      </c>
      <c r="AA79" s="5" t="s">
        <v>70</v>
      </c>
      <c r="AB79" s="5"/>
      <c r="AC79" s="5"/>
      <c r="AD79" s="136"/>
      <c r="AG79" s="132"/>
      <c r="AH79" s="131"/>
      <c r="AI79" s="131"/>
      <c r="AJ79" s="131"/>
      <c r="AK79" s="3"/>
      <c r="AL79" s="130"/>
      <c r="AM79" s="3"/>
      <c r="AN79" s="132"/>
      <c r="AO79" s="132"/>
      <c r="AP79" s="132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8"/>
      <c r="CG79" s="8"/>
    </row>
    <row r="80" spans="2:109">
      <c r="E80" s="137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G80" s="3"/>
      <c r="AH80" s="131"/>
      <c r="AI80" s="131"/>
      <c r="AJ80" s="131"/>
      <c r="AK80" s="3"/>
      <c r="AL80" s="130"/>
      <c r="AM80" s="3"/>
      <c r="AN80" s="3"/>
      <c r="AO80" s="3"/>
      <c r="AP80" s="3"/>
    </row>
    <row r="81" spans="5:42">
      <c r="E81" s="137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G81" s="3"/>
      <c r="AH81" s="3"/>
      <c r="AI81" s="130"/>
      <c r="AJ81" s="130"/>
      <c r="AK81" s="3"/>
      <c r="AL81" s="130"/>
      <c r="AM81" s="3"/>
      <c r="AN81" s="3"/>
      <c r="AO81" s="3"/>
      <c r="AP81" s="3"/>
    </row>
    <row r="82" spans="5:42">
      <c r="E82" s="137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5:42">
      <c r="E83" s="137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5:42">
      <c r="E84" s="137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5:42">
      <c r="E85" s="137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5:42">
      <c r="E86" s="137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5:42">
      <c r="E87" s="137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5:42">
      <c r="E88" s="137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5:42">
      <c r="E89" s="137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5:42"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5:42"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5:42"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5:42"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5:42"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5:42"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5:42"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8:99"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8:99"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8:99"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CU99" s="138"/>
    </row>
    <row r="100" spans="18:99"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8:99"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</sheetData>
  <mergeCells count="15">
    <mergeCell ref="D2:AD3"/>
    <mergeCell ref="D4:G4"/>
    <mergeCell ref="K4:Q4"/>
    <mergeCell ref="R4:AC4"/>
    <mergeCell ref="AE4:BJ4"/>
    <mergeCell ref="BV5:CG5"/>
    <mergeCell ref="D72:G72"/>
    <mergeCell ref="D73:G73"/>
    <mergeCell ref="AB73:AC76"/>
    <mergeCell ref="D74:G74"/>
    <mergeCell ref="D75:G75"/>
    <mergeCell ref="D76:G76"/>
    <mergeCell ref="AE5:AN5"/>
    <mergeCell ref="AP5:AY5"/>
    <mergeCell ref="BA5:BJ5"/>
  </mergeCells>
  <conditionalFormatting sqref="S80:S101 R77:R101 T77:AC101 S77:S78 S72:AC72 R71:R72 S71:U71 V70:AA71 AH78:AJ80 R6:AA70">
    <cfRule type="cellIs" dxfId="14" priority="42" stopIfTrue="1" operator="equal">
      <formula>"S"</formula>
    </cfRule>
    <cfRule type="cellIs" dxfId="13" priority="43" stopIfTrue="1" operator="equal">
      <formula>"I"</formula>
    </cfRule>
    <cfRule type="cellIs" dxfId="12" priority="44" stopIfTrue="1" operator="equal">
      <formula>"C"</formula>
    </cfRule>
  </conditionalFormatting>
  <conditionalFormatting sqref="BA73:BJ73 AE73:AN73 AP73:AY73 T74:AA75 T73:AB73 R73:S75">
    <cfRule type="cellIs" dxfId="11" priority="39" stopIfTrue="1" operator="lessThan">
      <formula>0.8</formula>
    </cfRule>
    <cfRule type="cellIs" dxfId="10" priority="40" stopIfTrue="1" operator="between">
      <formula>0.8</formula>
      <formula>0.9</formula>
    </cfRule>
    <cfRule type="cellIs" dxfId="9" priority="41" stopIfTrue="1" operator="greaterThan">
      <formula>0.9</formula>
    </cfRule>
  </conditionalFormatting>
  <conditionalFormatting sqref="R76:AA76">
    <cfRule type="cellIs" dxfId="8" priority="36" stopIfTrue="1" operator="greaterThan">
      <formula>0.2</formula>
    </cfRule>
    <cfRule type="cellIs" dxfId="7" priority="37" stopIfTrue="1" operator="between">
      <formula>0.1999999</formula>
      <formula>0.1</formula>
    </cfRule>
    <cfRule type="cellIs" dxfId="6" priority="38" stopIfTrue="1" operator="lessThan">
      <formula>0.1</formula>
    </cfRule>
  </conditionalFormatting>
  <conditionalFormatting sqref="R17:W17 K6:Q71">
    <cfRule type="cellIs" dxfId="5" priority="34" stopIfTrue="1" operator="equal">
      <formula>"Y"</formula>
    </cfRule>
    <cfRule type="cellIs" dxfId="4" priority="35" stopIfTrue="1" operator="equal">
      <formula>"N"</formula>
    </cfRule>
  </conditionalFormatting>
  <conditionalFormatting sqref="CU46:CV48 AB6:AC71">
    <cfRule type="cellIs" dxfId="3" priority="31" stopIfTrue="1" operator="lessThan">
      <formula>1</formula>
    </cfRule>
    <cfRule type="cellIs" priority="32" stopIfTrue="1" operator="equal">
      <formula>"I"</formula>
    </cfRule>
    <cfRule type="cellIs" priority="33" stopIfTrue="1" operator="equal">
      <formula>"C"</formula>
    </cfRule>
  </conditionalFormatting>
  <conditionalFormatting sqref="AD6:AD71">
    <cfRule type="cellIs" dxfId="2" priority="28" stopIfTrue="1" operator="equal">
      <formula>1</formula>
    </cfRule>
    <cfRule type="cellIs" dxfId="1" priority="29" stopIfTrue="1" operator="between">
      <formula>0.99999</formula>
      <formula>0.9</formula>
    </cfRule>
    <cfRule type="cellIs" dxfId="0" priority="30" stopIfTrue="1" operator="lessThan">
      <formula>0.9</formula>
    </cfRule>
  </conditionalFormatting>
  <hyperlinks>
    <hyperlink ref="I7" r:id="rId1"/>
    <hyperlink ref="I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EE&amp;MS</vt:lpstr>
      <vt:lpstr>Nets with Bolts</vt:lpstr>
      <vt:lpstr>TARP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Chris  Legodi</cp:lastModifiedBy>
  <dcterms:created xsi:type="dcterms:W3CDTF">2013-05-05T09:35:14Z</dcterms:created>
  <dcterms:modified xsi:type="dcterms:W3CDTF">2013-05-09T12:08:45Z</dcterms:modified>
</cp:coreProperties>
</file>