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emf" ContentType="image/x-emf"/>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60" yWindow="60" windowWidth="15600" windowHeight="9330" activeTab="2"/>
  </bookViews>
  <sheets>
    <sheet name="Outline " sheetId="40" r:id="rId1"/>
    <sheet name="Definitions" sheetId="22" r:id="rId2"/>
    <sheet name="Team Datasheet" sheetId="33" r:id="rId3"/>
    <sheet name="Hub Datasheet" sheetId="34" r:id="rId4"/>
    <sheet name="Team Scorecard" sheetId="44" r:id="rId5"/>
    <sheet name="LP Scorecard" sheetId="36" r:id="rId6"/>
    <sheet name="SLP Scorecard " sheetId="38" r:id="rId7"/>
  </sheets>
  <definedNames>
    <definedName name="_xlnm._FilterDatabase" localSheetId="5" hidden="1">'LP Scorecard'!$B$4:$AA$75</definedName>
    <definedName name="_xlnm._FilterDatabase" localSheetId="6" hidden="1">'SLP Scorecard '!$B$4:$L$74</definedName>
    <definedName name="_xlnm.Print_Area" localSheetId="1">Definitions!$B$2:$K$16</definedName>
    <definedName name="_xlnm.Print_Area" localSheetId="3">'Hub Datasheet'!$B$2:$N$180</definedName>
    <definedName name="_xlnm.Print_Area" localSheetId="5">'LP Scorecard'!$B$2:$AB$75</definedName>
    <definedName name="_xlnm.Print_Area" localSheetId="0">'Outline '!$B$2:$U$135</definedName>
    <definedName name="_xlnm.Print_Area" localSheetId="6">'SLP Scorecard '!$B$2:$M$74</definedName>
    <definedName name="_xlnm.Print_Area" localSheetId="2">'Team Datasheet'!$B$2:$Q$206</definedName>
    <definedName name="_xlnm.Print_Area" localSheetId="4">'Team Scorecard'!$B$2:$AO$85</definedName>
    <definedName name="_xlnm.Print_Titles" localSheetId="3">'Hub Datasheet'!$9:$10</definedName>
    <definedName name="_xlnm.Print_Titles" localSheetId="5">'LP Scorecard'!$2:$4</definedName>
    <definedName name="_xlnm.Print_Titles" localSheetId="6">'SLP Scorecard '!$2:$4</definedName>
    <definedName name="_xlnm.Print_Titles" localSheetId="2">'Team Datasheet'!$9:$11</definedName>
  </definedNames>
  <calcPr calcId="125725"/>
</workbook>
</file>

<file path=xl/calcChain.xml><?xml version="1.0" encoding="utf-8"?>
<calcChain xmlns="http://schemas.openxmlformats.org/spreadsheetml/2006/main">
  <c r="AQ9" i="44"/>
  <c r="AQ10"/>
  <c r="AQ11"/>
  <c r="AQ12"/>
  <c r="AQ13"/>
  <c r="AQ16"/>
  <c r="AQ17"/>
  <c r="AQ18"/>
  <c r="AQ19"/>
  <c r="AQ20"/>
  <c r="AQ21"/>
  <c r="AQ22"/>
  <c r="AQ23"/>
  <c r="AQ24"/>
  <c r="AQ25"/>
  <c r="AQ26"/>
  <c r="AQ27"/>
  <c r="AQ28"/>
  <c r="AQ29"/>
  <c r="AQ30"/>
  <c r="AQ31"/>
  <c r="AQ32"/>
  <c r="AQ35"/>
  <c r="AQ36"/>
  <c r="AQ37"/>
  <c r="AQ38"/>
  <c r="AQ39"/>
  <c r="AQ40"/>
  <c r="AQ41"/>
  <c r="AQ42"/>
  <c r="AQ43"/>
  <c r="AQ44"/>
  <c r="AQ45"/>
  <c r="AQ46"/>
  <c r="AQ47"/>
  <c r="AQ48"/>
  <c r="AQ49"/>
  <c r="AQ50"/>
  <c r="AQ51"/>
  <c r="AQ52"/>
  <c r="AA71" i="36"/>
  <c r="Z71"/>
  <c r="K23" i="44" l="1"/>
  <c r="AR23" s="1"/>
  <c r="K25"/>
  <c r="AR25" s="1"/>
  <c r="K16"/>
  <c r="K52"/>
  <c r="K51"/>
  <c r="K50"/>
  <c r="K49"/>
  <c r="K48"/>
  <c r="K47"/>
  <c r="K46"/>
  <c r="K45"/>
  <c r="K44"/>
  <c r="K43"/>
  <c r="K42"/>
  <c r="AR42" s="1"/>
  <c r="K41"/>
  <c r="AR41" s="1"/>
  <c r="K40"/>
  <c r="AR40" s="1"/>
  <c r="K39"/>
  <c r="AR39" s="1"/>
  <c r="K38"/>
  <c r="AR38" s="1"/>
  <c r="K37"/>
  <c r="AR37" s="1"/>
  <c r="K36"/>
  <c r="AR36" s="1"/>
  <c r="K35"/>
  <c r="J35" s="1"/>
  <c r="K13"/>
  <c r="AR13" s="1"/>
  <c r="K12"/>
  <c r="AR12" s="1"/>
  <c r="K11"/>
  <c r="AR11" s="1"/>
  <c r="K10"/>
  <c r="AR10" s="1"/>
  <c r="K9"/>
  <c r="AR9" s="1"/>
  <c r="K32"/>
  <c r="AR32" s="1"/>
  <c r="K31"/>
  <c r="AR31" s="1"/>
  <c r="K30"/>
  <c r="AR30" s="1"/>
  <c r="K29"/>
  <c r="AR29" s="1"/>
  <c r="K28"/>
  <c r="AR28" s="1"/>
  <c r="K27"/>
  <c r="AR27" s="1"/>
  <c r="K26"/>
  <c r="AR26" s="1"/>
  <c r="K24"/>
  <c r="AR24" s="1"/>
  <c r="K22"/>
  <c r="AR22" s="1"/>
  <c r="K21"/>
  <c r="AR21" s="1"/>
  <c r="K20"/>
  <c r="AR20" s="1"/>
  <c r="K19"/>
  <c r="AR19" s="1"/>
  <c r="K18"/>
  <c r="AR18" s="1"/>
  <c r="K17"/>
  <c r="AR17" s="1"/>
  <c r="AR43" l="1"/>
  <c r="J43"/>
  <c r="AR45"/>
  <c r="J45"/>
  <c r="AR47"/>
  <c r="J47"/>
  <c r="AR49"/>
  <c r="J49"/>
  <c r="AR51"/>
  <c r="J51"/>
  <c r="J16"/>
  <c r="AR16"/>
  <c r="AR44"/>
  <c r="J44"/>
  <c r="AR46"/>
  <c r="J46"/>
  <c r="AR48"/>
  <c r="J48"/>
  <c r="AR50"/>
  <c r="J50"/>
  <c r="AR52"/>
  <c r="J52"/>
  <c r="J42"/>
  <c r="J41"/>
  <c r="J40"/>
  <c r="J39"/>
  <c r="J38"/>
  <c r="J37"/>
  <c r="J36"/>
  <c r="J30"/>
  <c r="J29"/>
  <c r="J27"/>
  <c r="J26"/>
  <c r="J25"/>
  <c r="J24"/>
  <c r="J23"/>
  <c r="J22"/>
  <c r="J21"/>
  <c r="J19"/>
  <c r="J18"/>
  <c r="J17"/>
  <c r="J13"/>
  <c r="J12"/>
  <c r="J11"/>
  <c r="J10"/>
  <c r="J9"/>
  <c r="J31"/>
  <c r="J28"/>
  <c r="J32"/>
  <c r="J20"/>
  <c r="L84"/>
  <c r="L83"/>
  <c r="K83"/>
  <c r="L82"/>
  <c r="K82"/>
  <c r="L81"/>
  <c r="K81"/>
  <c r="L78"/>
  <c r="L77"/>
  <c r="L76"/>
  <c r="L75"/>
  <c r="K78"/>
  <c r="K77"/>
  <c r="K76"/>
  <c r="K75"/>
  <c r="K70"/>
  <c r="K69"/>
  <c r="K68"/>
  <c r="K67"/>
  <c r="K66"/>
  <c r="K65"/>
  <c r="K64"/>
  <c r="K63"/>
  <c r="K62"/>
  <c r="K61"/>
  <c r="K60"/>
  <c r="K59"/>
  <c r="K58"/>
  <c r="K57"/>
  <c r="K56"/>
  <c r="K55"/>
  <c r="K53"/>
  <c r="K54"/>
  <c r="L53"/>
  <c r="I10"/>
  <c r="I11"/>
  <c r="I12"/>
  <c r="I13"/>
  <c r="J53"/>
  <c r="J55"/>
  <c r="I55"/>
  <c r="J54"/>
  <c r="I54"/>
  <c r="I53"/>
  <c r="I52"/>
  <c r="I51"/>
  <c r="L70"/>
  <c r="L69"/>
  <c r="L68"/>
  <c r="L67"/>
  <c r="L66"/>
  <c r="L65"/>
  <c r="L64"/>
  <c r="L63"/>
  <c r="L62"/>
  <c r="L61"/>
  <c r="L60"/>
  <c r="L59"/>
  <c r="L58"/>
  <c r="L57"/>
  <c r="L56"/>
  <c r="L55"/>
  <c r="L54"/>
  <c r="G2"/>
  <c r="J84"/>
  <c r="I84"/>
  <c r="J83"/>
  <c r="I83"/>
  <c r="J82"/>
  <c r="I82"/>
  <c r="J81"/>
  <c r="I81"/>
  <c r="J78"/>
  <c r="I78"/>
  <c r="J77"/>
  <c r="I77"/>
  <c r="J76"/>
  <c r="I76"/>
  <c r="J75"/>
  <c r="I75"/>
  <c r="J70"/>
  <c r="I70"/>
  <c r="J69"/>
  <c r="I69"/>
  <c r="J68"/>
  <c r="I68"/>
  <c r="J67"/>
  <c r="I67"/>
  <c r="J66"/>
  <c r="I66"/>
  <c r="J65"/>
  <c r="I65"/>
  <c r="J64"/>
  <c r="I64"/>
  <c r="J63"/>
  <c r="I63"/>
  <c r="J62"/>
  <c r="I62"/>
  <c r="J61"/>
  <c r="I61"/>
  <c r="J60"/>
  <c r="I60"/>
  <c r="J59"/>
  <c r="I59"/>
  <c r="J58"/>
  <c r="I58"/>
  <c r="J57"/>
  <c r="I57"/>
  <c r="J56"/>
  <c r="I56"/>
  <c r="I50"/>
  <c r="I49"/>
  <c r="I48"/>
  <c r="I47"/>
  <c r="I46"/>
  <c r="I45"/>
  <c r="I44"/>
  <c r="I43"/>
  <c r="I42"/>
  <c r="I41"/>
  <c r="I40"/>
  <c r="I39"/>
  <c r="I38"/>
  <c r="I37"/>
  <c r="I36"/>
  <c r="I35"/>
  <c r="I32"/>
  <c r="I31"/>
  <c r="I30"/>
  <c r="I29"/>
  <c r="I28"/>
  <c r="I27"/>
  <c r="I26"/>
  <c r="I25"/>
  <c r="I24"/>
  <c r="I23"/>
  <c r="I22"/>
  <c r="I21"/>
  <c r="I20"/>
  <c r="I19"/>
  <c r="I18"/>
  <c r="I17"/>
  <c r="I16"/>
  <c r="I9" l="1"/>
  <c r="R69" i="38" l="1"/>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18"/>
  <c r="R17"/>
  <c r="R16"/>
  <c r="R15"/>
  <c r="R14"/>
  <c r="R13"/>
  <c r="R12"/>
  <c r="R11"/>
  <c r="R10"/>
  <c r="R9"/>
  <c r="R8"/>
  <c r="R7"/>
  <c r="R6"/>
  <c r="R5"/>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6"/>
  <c r="Q15"/>
  <c r="Q14"/>
  <c r="Q13"/>
  <c r="Q12"/>
  <c r="Q11"/>
  <c r="Q10"/>
  <c r="Q9"/>
  <c r="Q8"/>
  <c r="Q7"/>
  <c r="Q6"/>
  <c r="Q5"/>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2"/>
  <c r="P11"/>
  <c r="P10"/>
  <c r="P9"/>
  <c r="P8"/>
  <c r="P7"/>
  <c r="P6"/>
  <c r="P5"/>
  <c r="L72" s="1"/>
  <c r="M72" s="1"/>
  <c r="O69"/>
  <c r="O68"/>
  <c r="O67"/>
  <c r="O66"/>
  <c r="O65"/>
  <c r="O64"/>
  <c r="O63"/>
  <c r="O62"/>
  <c r="O61"/>
  <c r="O60"/>
  <c r="O59"/>
  <c r="O58"/>
  <c r="O57"/>
  <c r="O56"/>
  <c r="O55"/>
  <c r="O54"/>
  <c r="O53"/>
  <c r="O52"/>
  <c r="O51"/>
  <c r="O50"/>
  <c r="O49"/>
  <c r="O48"/>
  <c r="O47"/>
  <c r="O46"/>
  <c r="O45"/>
  <c r="O44"/>
  <c r="O43"/>
  <c r="O42"/>
  <c r="O41"/>
  <c r="O40"/>
  <c r="O39"/>
  <c r="O38"/>
  <c r="O37"/>
  <c r="O36"/>
  <c r="O35"/>
  <c r="O34"/>
  <c r="O33"/>
  <c r="O32"/>
  <c r="O31"/>
  <c r="O30"/>
  <c r="O29"/>
  <c r="O28"/>
  <c r="O27"/>
  <c r="O26"/>
  <c r="O25"/>
  <c r="O24"/>
  <c r="O23"/>
  <c r="O22"/>
  <c r="O21"/>
  <c r="O20"/>
  <c r="O19"/>
  <c r="O18"/>
  <c r="O17"/>
  <c r="O16"/>
  <c r="O15"/>
  <c r="O14"/>
  <c r="O13"/>
  <c r="O12"/>
  <c r="O11"/>
  <c r="O10"/>
  <c r="O9"/>
  <c r="O8"/>
  <c r="O7"/>
  <c r="O6"/>
  <c r="O5"/>
  <c r="L71" l="1"/>
  <c r="L73"/>
  <c r="M74" s="1"/>
  <c r="L74"/>
  <c r="M73"/>
  <c r="CE70" i="36"/>
  <c r="CC70"/>
  <c r="CB70"/>
  <c r="CA70"/>
  <c r="BZ70"/>
  <c r="BY70"/>
  <c r="BX70"/>
  <c r="BW70"/>
  <c r="BV70"/>
  <c r="BU70"/>
  <c r="BT70"/>
  <c r="BH70"/>
  <c r="BG70"/>
  <c r="BF70"/>
  <c r="BE70"/>
  <c r="BD70"/>
  <c r="BC70"/>
  <c r="BB70"/>
  <c r="BA70"/>
  <c r="AZ70"/>
  <c r="AY70"/>
  <c r="AW70"/>
  <c r="AV70"/>
  <c r="AU70"/>
  <c r="AT70"/>
  <c r="AS70"/>
  <c r="AR70"/>
  <c r="AQ70"/>
  <c r="AP70"/>
  <c r="AO70"/>
  <c r="AN70"/>
  <c r="AL70"/>
  <c r="AK70"/>
  <c r="AJ70"/>
  <c r="AI70"/>
  <c r="AH70"/>
  <c r="AG70"/>
  <c r="AF70"/>
  <c r="AE70"/>
  <c r="AD70"/>
  <c r="AC70"/>
  <c r="CE69"/>
  <c r="CC69"/>
  <c r="CB69"/>
  <c r="CA69"/>
  <c r="BZ69"/>
  <c r="BY69"/>
  <c r="BX69"/>
  <c r="BW69"/>
  <c r="BV69"/>
  <c r="BU69"/>
  <c r="BT69"/>
  <c r="BH69"/>
  <c r="BG69"/>
  <c r="BF69"/>
  <c r="BE69"/>
  <c r="BD69"/>
  <c r="BC69"/>
  <c r="BB69"/>
  <c r="BA69"/>
  <c r="AZ69"/>
  <c r="AY69"/>
  <c r="AW69"/>
  <c r="AV69"/>
  <c r="AU69"/>
  <c r="AT69"/>
  <c r="AS69"/>
  <c r="AR69"/>
  <c r="AQ69"/>
  <c r="AP69"/>
  <c r="AO69"/>
  <c r="AN69"/>
  <c r="AL69"/>
  <c r="AK69"/>
  <c r="AJ69"/>
  <c r="AI69"/>
  <c r="AH69"/>
  <c r="AG69"/>
  <c r="AF69"/>
  <c r="AE69"/>
  <c r="AD69"/>
  <c r="AC69"/>
  <c r="CE68"/>
  <c r="CC68"/>
  <c r="CB68"/>
  <c r="CA68"/>
  <c r="BZ68"/>
  <c r="BY68"/>
  <c r="BX68"/>
  <c r="BW68"/>
  <c r="BV68"/>
  <c r="BU68"/>
  <c r="BT68"/>
  <c r="BH68"/>
  <c r="BG68"/>
  <c r="BF68"/>
  <c r="BE68"/>
  <c r="BD68"/>
  <c r="BC68"/>
  <c r="BB68"/>
  <c r="BA68"/>
  <c r="AZ68"/>
  <c r="AY68"/>
  <c r="AW68"/>
  <c r="AV68"/>
  <c r="AU68"/>
  <c r="AT68"/>
  <c r="AS68"/>
  <c r="AR68"/>
  <c r="AQ68"/>
  <c r="AP68"/>
  <c r="AO68"/>
  <c r="AN68"/>
  <c r="AL68"/>
  <c r="AK68"/>
  <c r="AJ68"/>
  <c r="AI68"/>
  <c r="AH68"/>
  <c r="AG68"/>
  <c r="AF68"/>
  <c r="AE68"/>
  <c r="AD68"/>
  <c r="AC68"/>
  <c r="CE67"/>
  <c r="CC67"/>
  <c r="CB67"/>
  <c r="CA67"/>
  <c r="BZ67"/>
  <c r="BY67"/>
  <c r="BX67"/>
  <c r="BW67"/>
  <c r="BV67"/>
  <c r="BU67"/>
  <c r="BT67"/>
  <c r="BH67"/>
  <c r="BG67"/>
  <c r="BF67"/>
  <c r="BE67"/>
  <c r="BD67"/>
  <c r="BC67"/>
  <c r="BB67"/>
  <c r="BA67"/>
  <c r="AZ67"/>
  <c r="AY67"/>
  <c r="AW67"/>
  <c r="AV67"/>
  <c r="AU67"/>
  <c r="AT67"/>
  <c r="AS67"/>
  <c r="AR67"/>
  <c r="AQ67"/>
  <c r="AP67"/>
  <c r="AO67"/>
  <c r="AN67"/>
  <c r="AL67"/>
  <c r="AK67"/>
  <c r="AJ67"/>
  <c r="AI67"/>
  <c r="AH67"/>
  <c r="AG67"/>
  <c r="AF67"/>
  <c r="AE67"/>
  <c r="AD67"/>
  <c r="AC67"/>
  <c r="CE66"/>
  <c r="CC66"/>
  <c r="CB66"/>
  <c r="CA66"/>
  <c r="BZ66"/>
  <c r="BY66"/>
  <c r="BX66"/>
  <c r="BW66"/>
  <c r="BV66"/>
  <c r="BU66"/>
  <c r="BT66"/>
  <c r="BH66"/>
  <c r="BG66"/>
  <c r="BF66"/>
  <c r="BE66"/>
  <c r="BD66"/>
  <c r="BC66"/>
  <c r="BB66"/>
  <c r="BA66"/>
  <c r="AZ66"/>
  <c r="AY66"/>
  <c r="AW66"/>
  <c r="AV66"/>
  <c r="AU66"/>
  <c r="AT66"/>
  <c r="AS66"/>
  <c r="AR66"/>
  <c r="AQ66"/>
  <c r="AP66"/>
  <c r="AO66"/>
  <c r="AN66"/>
  <c r="AL66"/>
  <c r="AK66"/>
  <c r="AJ66"/>
  <c r="AI66"/>
  <c r="AH66"/>
  <c r="AG66"/>
  <c r="AF66"/>
  <c r="AE66"/>
  <c r="AD66"/>
  <c r="AC66"/>
  <c r="CE65"/>
  <c r="CC65"/>
  <c r="CB65"/>
  <c r="CA65"/>
  <c r="BZ65"/>
  <c r="BY65"/>
  <c r="BX65"/>
  <c r="BW65"/>
  <c r="BV65"/>
  <c r="BU65"/>
  <c r="BT65"/>
  <c r="BH65"/>
  <c r="BG65"/>
  <c r="BF65"/>
  <c r="BE65"/>
  <c r="BD65"/>
  <c r="BC65"/>
  <c r="BB65"/>
  <c r="BA65"/>
  <c r="AZ65"/>
  <c r="AY65"/>
  <c r="AW65"/>
  <c r="AV65"/>
  <c r="AU65"/>
  <c r="AT65"/>
  <c r="AS65"/>
  <c r="AR65"/>
  <c r="AQ65"/>
  <c r="AP65"/>
  <c r="AO65"/>
  <c r="AN65"/>
  <c r="AL65"/>
  <c r="AK65"/>
  <c r="AJ65"/>
  <c r="AI65"/>
  <c r="AH65"/>
  <c r="AG65"/>
  <c r="AF65"/>
  <c r="AE65"/>
  <c r="AD65"/>
  <c r="AC65"/>
  <c r="CE64"/>
  <c r="CC64"/>
  <c r="CB64"/>
  <c r="CA64"/>
  <c r="BZ64"/>
  <c r="BY64"/>
  <c r="BX64"/>
  <c r="BW64"/>
  <c r="BV64"/>
  <c r="BU64"/>
  <c r="BT64"/>
  <c r="BH64"/>
  <c r="BG64"/>
  <c r="BF64"/>
  <c r="BE64"/>
  <c r="BD64"/>
  <c r="BC64"/>
  <c r="BB64"/>
  <c r="BA64"/>
  <c r="AZ64"/>
  <c r="AY64"/>
  <c r="AW64"/>
  <c r="AV64"/>
  <c r="AU64"/>
  <c r="AT64"/>
  <c r="AS64"/>
  <c r="AR64"/>
  <c r="AQ64"/>
  <c r="AP64"/>
  <c r="AO64"/>
  <c r="AN64"/>
  <c r="AL64"/>
  <c r="AK64"/>
  <c r="AJ64"/>
  <c r="AI64"/>
  <c r="AH64"/>
  <c r="AG64"/>
  <c r="AF64"/>
  <c r="AE64"/>
  <c r="AD64"/>
  <c r="AC64"/>
  <c r="CE63"/>
  <c r="CC63"/>
  <c r="CB63"/>
  <c r="CA63"/>
  <c r="BZ63"/>
  <c r="BY63"/>
  <c r="BX63"/>
  <c r="BW63"/>
  <c r="BV63"/>
  <c r="BU63"/>
  <c r="BT63"/>
  <c r="BH63"/>
  <c r="BG63"/>
  <c r="BF63"/>
  <c r="BE63"/>
  <c r="BD63"/>
  <c r="BC63"/>
  <c r="BB63"/>
  <c r="BA63"/>
  <c r="AZ63"/>
  <c r="AY63"/>
  <c r="AW63"/>
  <c r="AV63"/>
  <c r="AU63"/>
  <c r="AT63"/>
  <c r="AS63"/>
  <c r="AR63"/>
  <c r="AQ63"/>
  <c r="AP63"/>
  <c r="AO63"/>
  <c r="AN63"/>
  <c r="AL63"/>
  <c r="AK63"/>
  <c r="AJ63"/>
  <c r="AI63"/>
  <c r="AH63"/>
  <c r="AG63"/>
  <c r="AF63"/>
  <c r="AE63"/>
  <c r="AD63"/>
  <c r="AC63"/>
  <c r="CE62"/>
  <c r="CC62"/>
  <c r="CB62"/>
  <c r="CA62"/>
  <c r="BZ62"/>
  <c r="BY62"/>
  <c r="BX62"/>
  <c r="BW62"/>
  <c r="BV62"/>
  <c r="BU62"/>
  <c r="BT62"/>
  <c r="BH62"/>
  <c r="BG62"/>
  <c r="BF62"/>
  <c r="BE62"/>
  <c r="BD62"/>
  <c r="BC62"/>
  <c r="BB62"/>
  <c r="BA62"/>
  <c r="AZ62"/>
  <c r="AY62"/>
  <c r="AW62"/>
  <c r="AV62"/>
  <c r="AU62"/>
  <c r="AT62"/>
  <c r="AS62"/>
  <c r="AR62"/>
  <c r="AQ62"/>
  <c r="AP62"/>
  <c r="AO62"/>
  <c r="AN62"/>
  <c r="AL62"/>
  <c r="AK62"/>
  <c r="AJ62"/>
  <c r="AI62"/>
  <c r="AH62"/>
  <c r="AG62"/>
  <c r="AF62"/>
  <c r="AE62"/>
  <c r="AD62"/>
  <c r="AC62"/>
  <c r="CE61"/>
  <c r="CC61"/>
  <c r="CB61"/>
  <c r="CA61"/>
  <c r="BZ61"/>
  <c r="BY61"/>
  <c r="BX61"/>
  <c r="BW61"/>
  <c r="BV61"/>
  <c r="BU61"/>
  <c r="BT61"/>
  <c r="BH61"/>
  <c r="BG61"/>
  <c r="BF61"/>
  <c r="BE61"/>
  <c r="BD61"/>
  <c r="BC61"/>
  <c r="BB61"/>
  <c r="BA61"/>
  <c r="AZ61"/>
  <c r="AY61"/>
  <c r="AW61"/>
  <c r="AV61"/>
  <c r="AU61"/>
  <c r="AT61"/>
  <c r="AS61"/>
  <c r="AR61"/>
  <c r="AQ61"/>
  <c r="AP61"/>
  <c r="AO61"/>
  <c r="AN61"/>
  <c r="AL61"/>
  <c r="AK61"/>
  <c r="AJ61"/>
  <c r="AI61"/>
  <c r="AH61"/>
  <c r="AG61"/>
  <c r="AF61"/>
  <c r="AE61"/>
  <c r="AD61"/>
  <c r="AC61"/>
  <c r="CE60"/>
  <c r="CC60"/>
  <c r="CB60"/>
  <c r="CA60"/>
  <c r="BZ60"/>
  <c r="BY60"/>
  <c r="BX60"/>
  <c r="BW60"/>
  <c r="BV60"/>
  <c r="BU60"/>
  <c r="BT60"/>
  <c r="BH60"/>
  <c r="BG60"/>
  <c r="BF60"/>
  <c r="BE60"/>
  <c r="BD60"/>
  <c r="BC60"/>
  <c r="BB60"/>
  <c r="BA60"/>
  <c r="AZ60"/>
  <c r="AY60"/>
  <c r="AW60"/>
  <c r="AV60"/>
  <c r="AU60"/>
  <c r="AT60"/>
  <c r="AS60"/>
  <c r="AR60"/>
  <c r="AQ60"/>
  <c r="AP60"/>
  <c r="AO60"/>
  <c r="AN60"/>
  <c r="AL60"/>
  <c r="AK60"/>
  <c r="AJ60"/>
  <c r="AI60"/>
  <c r="AH60"/>
  <c r="AG60"/>
  <c r="AF60"/>
  <c r="AE60"/>
  <c r="AD60"/>
  <c r="AC60"/>
  <c r="CE59"/>
  <c r="CC59"/>
  <c r="CB59"/>
  <c r="CA59"/>
  <c r="BZ59"/>
  <c r="BY59"/>
  <c r="BX59"/>
  <c r="BW59"/>
  <c r="BV59"/>
  <c r="BU59"/>
  <c r="BT59"/>
  <c r="BH59"/>
  <c r="BG59"/>
  <c r="BF59"/>
  <c r="BE59"/>
  <c r="BD59"/>
  <c r="BC59"/>
  <c r="BB59"/>
  <c r="BA59"/>
  <c r="AZ59"/>
  <c r="AY59"/>
  <c r="AW59"/>
  <c r="AV59"/>
  <c r="AU59"/>
  <c r="AT59"/>
  <c r="AS59"/>
  <c r="AR59"/>
  <c r="AQ59"/>
  <c r="AP59"/>
  <c r="AO59"/>
  <c r="AN59"/>
  <c r="AL59"/>
  <c r="AK59"/>
  <c r="AJ59"/>
  <c r="AI59"/>
  <c r="AH59"/>
  <c r="AG59"/>
  <c r="AF59"/>
  <c r="AE59"/>
  <c r="AD59"/>
  <c r="AC59"/>
  <c r="CE58"/>
  <c r="CC58"/>
  <c r="CB58"/>
  <c r="CA58"/>
  <c r="BZ58"/>
  <c r="BY58"/>
  <c r="BX58"/>
  <c r="BW58"/>
  <c r="BV58"/>
  <c r="BU58"/>
  <c r="BT58"/>
  <c r="BH58"/>
  <c r="BG58"/>
  <c r="BF58"/>
  <c r="BE58"/>
  <c r="BD58"/>
  <c r="BC58"/>
  <c r="BB58"/>
  <c r="BA58"/>
  <c r="AZ58"/>
  <c r="AY58"/>
  <c r="AW58"/>
  <c r="AV58"/>
  <c r="AU58"/>
  <c r="AT58"/>
  <c r="AS58"/>
  <c r="AR58"/>
  <c r="AQ58"/>
  <c r="AP58"/>
  <c r="AO58"/>
  <c r="AN58"/>
  <c r="AL58"/>
  <c r="AK58"/>
  <c r="AJ58"/>
  <c r="AI58"/>
  <c r="AH58"/>
  <c r="AG58"/>
  <c r="AF58"/>
  <c r="AE58"/>
  <c r="AD58"/>
  <c r="AC58"/>
  <c r="CE57"/>
  <c r="CC57"/>
  <c r="CB57"/>
  <c r="CA57"/>
  <c r="BZ57"/>
  <c r="BY57"/>
  <c r="BX57"/>
  <c r="BW57"/>
  <c r="BV57"/>
  <c r="BU57"/>
  <c r="BT57"/>
  <c r="BH57"/>
  <c r="BG57"/>
  <c r="BF57"/>
  <c r="BE57"/>
  <c r="BD57"/>
  <c r="BC57"/>
  <c r="BB57"/>
  <c r="BA57"/>
  <c r="AZ57"/>
  <c r="AY57"/>
  <c r="AW57"/>
  <c r="AV57"/>
  <c r="AU57"/>
  <c r="AT57"/>
  <c r="AS57"/>
  <c r="AR57"/>
  <c r="AQ57"/>
  <c r="AP57"/>
  <c r="AO57"/>
  <c r="AN57"/>
  <c r="AL57"/>
  <c r="AK57"/>
  <c r="AJ57"/>
  <c r="AI57"/>
  <c r="AH57"/>
  <c r="AG57"/>
  <c r="AF57"/>
  <c r="AE57"/>
  <c r="AD57"/>
  <c r="AC57"/>
  <c r="CE56"/>
  <c r="CC56"/>
  <c r="CB56"/>
  <c r="CA56"/>
  <c r="BZ56"/>
  <c r="BY56"/>
  <c r="BX56"/>
  <c r="BW56"/>
  <c r="BV56"/>
  <c r="BU56"/>
  <c r="BT56"/>
  <c r="BH56"/>
  <c r="BG56"/>
  <c r="BF56"/>
  <c r="BE56"/>
  <c r="BD56"/>
  <c r="BC56"/>
  <c r="BB56"/>
  <c r="BA56"/>
  <c r="AZ56"/>
  <c r="AY56"/>
  <c r="AW56"/>
  <c r="AV56"/>
  <c r="AU56"/>
  <c r="AT56"/>
  <c r="AS56"/>
  <c r="AR56"/>
  <c r="AQ56"/>
  <c r="AP56"/>
  <c r="AO56"/>
  <c r="AN56"/>
  <c r="AL56"/>
  <c r="AK56"/>
  <c r="AJ56"/>
  <c r="AI56"/>
  <c r="AH56"/>
  <c r="AG56"/>
  <c r="AF56"/>
  <c r="AE56"/>
  <c r="AD56"/>
  <c r="AC56"/>
  <c r="CE55"/>
  <c r="CC55"/>
  <c r="CB55"/>
  <c r="CA55"/>
  <c r="BZ55"/>
  <c r="BY55"/>
  <c r="BX55"/>
  <c r="BW55"/>
  <c r="BV55"/>
  <c r="BU55"/>
  <c r="BT55"/>
  <c r="BH55"/>
  <c r="BG55"/>
  <c r="BF55"/>
  <c r="BE55"/>
  <c r="BD55"/>
  <c r="BC55"/>
  <c r="BB55"/>
  <c r="BA55"/>
  <c r="AZ55"/>
  <c r="AY55"/>
  <c r="AW55"/>
  <c r="AV55"/>
  <c r="AU55"/>
  <c r="AT55"/>
  <c r="AS55"/>
  <c r="AR55"/>
  <c r="AQ55"/>
  <c r="AP55"/>
  <c r="AO55"/>
  <c r="AN55"/>
  <c r="AL55"/>
  <c r="AK55"/>
  <c r="AJ55"/>
  <c r="AI55"/>
  <c r="AH55"/>
  <c r="AG55"/>
  <c r="AF55"/>
  <c r="AE55"/>
  <c r="AD55"/>
  <c r="AC55"/>
  <c r="CE54"/>
  <c r="CC54"/>
  <c r="CB54"/>
  <c r="CA54"/>
  <c r="BZ54"/>
  <c r="BY54"/>
  <c r="BX54"/>
  <c r="BW54"/>
  <c r="BV54"/>
  <c r="BU54"/>
  <c r="BT54"/>
  <c r="BH54"/>
  <c r="BG54"/>
  <c r="BF54"/>
  <c r="BE54"/>
  <c r="BD54"/>
  <c r="BC54"/>
  <c r="BB54"/>
  <c r="BA54"/>
  <c r="AZ54"/>
  <c r="AY54"/>
  <c r="AW54"/>
  <c r="AV54"/>
  <c r="AU54"/>
  <c r="AT54"/>
  <c r="AS54"/>
  <c r="AR54"/>
  <c r="AQ54"/>
  <c r="AP54"/>
  <c r="AO54"/>
  <c r="AN54"/>
  <c r="AL54"/>
  <c r="AK54"/>
  <c r="AJ54"/>
  <c r="AI54"/>
  <c r="AH54"/>
  <c r="AG54"/>
  <c r="AF54"/>
  <c r="AE54"/>
  <c r="AD54"/>
  <c r="AC54"/>
  <c r="CE53"/>
  <c r="CC53"/>
  <c r="CB53"/>
  <c r="CA53"/>
  <c r="BZ53"/>
  <c r="BY53"/>
  <c r="BX53"/>
  <c r="BW53"/>
  <c r="BV53"/>
  <c r="BU53"/>
  <c r="BT53"/>
  <c r="BH53"/>
  <c r="BG53"/>
  <c r="BF53"/>
  <c r="BE53"/>
  <c r="BD53"/>
  <c r="BC53"/>
  <c r="BB53"/>
  <c r="BA53"/>
  <c r="AZ53"/>
  <c r="AY53"/>
  <c r="AW53"/>
  <c r="AV53"/>
  <c r="AU53"/>
  <c r="AT53"/>
  <c r="AS53"/>
  <c r="AR53"/>
  <c r="AQ53"/>
  <c r="AP53"/>
  <c r="AO53"/>
  <c r="AN53"/>
  <c r="AL53"/>
  <c r="AK53"/>
  <c r="AJ53"/>
  <c r="AI53"/>
  <c r="AH53"/>
  <c r="AG53"/>
  <c r="AF53"/>
  <c r="AE53"/>
  <c r="AD53"/>
  <c r="AC53"/>
  <c r="CE52"/>
  <c r="CC52"/>
  <c r="CB52"/>
  <c r="CA52"/>
  <c r="BZ52"/>
  <c r="BY52"/>
  <c r="BX52"/>
  <c r="BW52"/>
  <c r="BV52"/>
  <c r="BU52"/>
  <c r="BT52"/>
  <c r="BH52"/>
  <c r="BG52"/>
  <c r="BF52"/>
  <c r="BE52"/>
  <c r="BD52"/>
  <c r="BC52"/>
  <c r="BB52"/>
  <c r="BA52"/>
  <c r="AZ52"/>
  <c r="AY52"/>
  <c r="AW52"/>
  <c r="AV52"/>
  <c r="AU52"/>
  <c r="AT52"/>
  <c r="AS52"/>
  <c r="AR52"/>
  <c r="AQ52"/>
  <c r="AP52"/>
  <c r="AO52"/>
  <c r="AN52"/>
  <c r="AL52"/>
  <c r="AK52"/>
  <c r="AJ52"/>
  <c r="AI52"/>
  <c r="AH52"/>
  <c r="AG52"/>
  <c r="AF52"/>
  <c r="AE52"/>
  <c r="AD52"/>
  <c r="AC52"/>
  <c r="CE51"/>
  <c r="CC51"/>
  <c r="CB51"/>
  <c r="CA51"/>
  <c r="BZ51"/>
  <c r="BY51"/>
  <c r="BX51"/>
  <c r="BW51"/>
  <c r="BV51"/>
  <c r="BU51"/>
  <c r="BT51"/>
  <c r="BH51"/>
  <c r="BG51"/>
  <c r="BF51"/>
  <c r="BE51"/>
  <c r="BD51"/>
  <c r="BC51"/>
  <c r="BB51"/>
  <c r="BA51"/>
  <c r="AZ51"/>
  <c r="AY51"/>
  <c r="AW51"/>
  <c r="AV51"/>
  <c r="AU51"/>
  <c r="AT51"/>
  <c r="AS51"/>
  <c r="AR51"/>
  <c r="AQ51"/>
  <c r="AP51"/>
  <c r="AO51"/>
  <c r="AN51"/>
  <c r="AL51"/>
  <c r="AK51"/>
  <c r="AJ51"/>
  <c r="AI51"/>
  <c r="AH51"/>
  <c r="AG51"/>
  <c r="AF51"/>
  <c r="AE51"/>
  <c r="AD51"/>
  <c r="AC51"/>
  <c r="CE50"/>
  <c r="CC50"/>
  <c r="CB50"/>
  <c r="CA50"/>
  <c r="BZ50"/>
  <c r="BY50"/>
  <c r="BX50"/>
  <c r="BW50"/>
  <c r="BV50"/>
  <c r="BU50"/>
  <c r="BT50"/>
  <c r="BH50"/>
  <c r="BG50"/>
  <c r="BF50"/>
  <c r="BE50"/>
  <c r="BD50"/>
  <c r="BC50"/>
  <c r="BB50"/>
  <c r="BA50"/>
  <c r="AZ50"/>
  <c r="AY50"/>
  <c r="AW50"/>
  <c r="AV50"/>
  <c r="AU50"/>
  <c r="AT50"/>
  <c r="AS50"/>
  <c r="AR50"/>
  <c r="AQ50"/>
  <c r="AP50"/>
  <c r="AO50"/>
  <c r="AN50"/>
  <c r="AL50"/>
  <c r="AK50"/>
  <c r="AJ50"/>
  <c r="AI50"/>
  <c r="AH50"/>
  <c r="AG50"/>
  <c r="AF50"/>
  <c r="AE50"/>
  <c r="AD50"/>
  <c r="AC50"/>
  <c r="CE49"/>
  <c r="CC49"/>
  <c r="CB49"/>
  <c r="CA49"/>
  <c r="BZ49"/>
  <c r="BY49"/>
  <c r="BX49"/>
  <c r="BW49"/>
  <c r="BV49"/>
  <c r="BU49"/>
  <c r="BT49"/>
  <c r="BH49"/>
  <c r="BG49"/>
  <c r="BF49"/>
  <c r="BE49"/>
  <c r="BD49"/>
  <c r="BC49"/>
  <c r="BB49"/>
  <c r="BA49"/>
  <c r="AZ49"/>
  <c r="AY49"/>
  <c r="AW49"/>
  <c r="AV49"/>
  <c r="AU49"/>
  <c r="AT49"/>
  <c r="AS49"/>
  <c r="AR49"/>
  <c r="AQ49"/>
  <c r="AP49"/>
  <c r="AO49"/>
  <c r="AN49"/>
  <c r="AL49"/>
  <c r="AK49"/>
  <c r="AJ49"/>
  <c r="AI49"/>
  <c r="AH49"/>
  <c r="AG49"/>
  <c r="AF49"/>
  <c r="AE49"/>
  <c r="AD49"/>
  <c r="AC49"/>
  <c r="CE48"/>
  <c r="CC48"/>
  <c r="CB48"/>
  <c r="CA48"/>
  <c r="BZ48"/>
  <c r="BY48"/>
  <c r="BX48"/>
  <c r="BW48"/>
  <c r="BV48"/>
  <c r="BU48"/>
  <c r="BT48"/>
  <c r="BH48"/>
  <c r="BG48"/>
  <c r="BF48"/>
  <c r="BE48"/>
  <c r="BD48"/>
  <c r="BC48"/>
  <c r="BB48"/>
  <c r="BA48"/>
  <c r="AZ48"/>
  <c r="AY48"/>
  <c r="AW48"/>
  <c r="AV48"/>
  <c r="AU48"/>
  <c r="AT48"/>
  <c r="AS48"/>
  <c r="AR48"/>
  <c r="AQ48"/>
  <c r="AP48"/>
  <c r="AO48"/>
  <c r="AN48"/>
  <c r="AL48"/>
  <c r="AK48"/>
  <c r="AJ48"/>
  <c r="AI48"/>
  <c r="AH48"/>
  <c r="AG48"/>
  <c r="AF48"/>
  <c r="AE48"/>
  <c r="AD48"/>
  <c r="AC48"/>
  <c r="CE47"/>
  <c r="CC47"/>
  <c r="CB47"/>
  <c r="CA47"/>
  <c r="BZ47"/>
  <c r="BY47"/>
  <c r="BX47"/>
  <c r="BW47"/>
  <c r="BV47"/>
  <c r="BU47"/>
  <c r="BT47"/>
  <c r="BH47"/>
  <c r="BG47"/>
  <c r="BF47"/>
  <c r="BE47"/>
  <c r="BD47"/>
  <c r="BC47"/>
  <c r="BB47"/>
  <c r="BA47"/>
  <c r="AZ47"/>
  <c r="AY47"/>
  <c r="AW47"/>
  <c r="AV47"/>
  <c r="AU47"/>
  <c r="AT47"/>
  <c r="AS47"/>
  <c r="AR47"/>
  <c r="AQ47"/>
  <c r="AP47"/>
  <c r="AO47"/>
  <c r="AN47"/>
  <c r="AL47"/>
  <c r="AK47"/>
  <c r="AJ47"/>
  <c r="AI47"/>
  <c r="AH47"/>
  <c r="AG47"/>
  <c r="AF47"/>
  <c r="AE47"/>
  <c r="AD47"/>
  <c r="AC47"/>
  <c r="CE46"/>
  <c r="CC46"/>
  <c r="CB46"/>
  <c r="CA46"/>
  <c r="BZ46"/>
  <c r="BY46"/>
  <c r="BX46"/>
  <c r="BW46"/>
  <c r="BV46"/>
  <c r="BU46"/>
  <c r="BT46"/>
  <c r="BH46"/>
  <c r="BG46"/>
  <c r="BF46"/>
  <c r="BE46"/>
  <c r="BD46"/>
  <c r="BC46"/>
  <c r="BB46"/>
  <c r="BA46"/>
  <c r="AZ46"/>
  <c r="AY46"/>
  <c r="AW46"/>
  <c r="AV46"/>
  <c r="AU46"/>
  <c r="AT46"/>
  <c r="AS46"/>
  <c r="AR46"/>
  <c r="AQ46"/>
  <c r="AP46"/>
  <c r="AO46"/>
  <c r="AN46"/>
  <c r="AL46"/>
  <c r="AK46"/>
  <c r="AJ46"/>
  <c r="AI46"/>
  <c r="AH46"/>
  <c r="AG46"/>
  <c r="AF46"/>
  <c r="AE46"/>
  <c r="AD46"/>
  <c r="AC46"/>
  <c r="CE45"/>
  <c r="CC45"/>
  <c r="CB45"/>
  <c r="CA45"/>
  <c r="BZ45"/>
  <c r="BY45"/>
  <c r="BX45"/>
  <c r="BW45"/>
  <c r="BV45"/>
  <c r="BU45"/>
  <c r="BT45"/>
  <c r="BH45"/>
  <c r="BG45"/>
  <c r="BF45"/>
  <c r="BE45"/>
  <c r="BD45"/>
  <c r="BC45"/>
  <c r="BB45"/>
  <c r="BA45"/>
  <c r="AZ45"/>
  <c r="AY45"/>
  <c r="AW45"/>
  <c r="AV45"/>
  <c r="AU45"/>
  <c r="AT45"/>
  <c r="AS45"/>
  <c r="AR45"/>
  <c r="AQ45"/>
  <c r="AP45"/>
  <c r="AO45"/>
  <c r="AN45"/>
  <c r="AL45"/>
  <c r="AK45"/>
  <c r="AJ45"/>
  <c r="AI45"/>
  <c r="AH45"/>
  <c r="AG45"/>
  <c r="AF45"/>
  <c r="AE45"/>
  <c r="AD45"/>
  <c r="AC45"/>
  <c r="CE44"/>
  <c r="CC44"/>
  <c r="CB44"/>
  <c r="CA44"/>
  <c r="BZ44"/>
  <c r="BY44"/>
  <c r="BX44"/>
  <c r="BW44"/>
  <c r="BV44"/>
  <c r="BU44"/>
  <c r="BT44"/>
  <c r="BH44"/>
  <c r="BG44"/>
  <c r="BF44"/>
  <c r="BE44"/>
  <c r="BD44"/>
  <c r="BC44"/>
  <c r="BB44"/>
  <c r="BA44"/>
  <c r="AZ44"/>
  <c r="AY44"/>
  <c r="AW44"/>
  <c r="AV44"/>
  <c r="AU44"/>
  <c r="AT44"/>
  <c r="AS44"/>
  <c r="AR44"/>
  <c r="AQ44"/>
  <c r="AP44"/>
  <c r="AO44"/>
  <c r="AN44"/>
  <c r="AL44"/>
  <c r="AK44"/>
  <c r="AJ44"/>
  <c r="AI44"/>
  <c r="AH44"/>
  <c r="AG44"/>
  <c r="AF44"/>
  <c r="AE44"/>
  <c r="AD44"/>
  <c r="AC44"/>
  <c r="CE43"/>
  <c r="CC43"/>
  <c r="CB43"/>
  <c r="CA43"/>
  <c r="BZ43"/>
  <c r="BY43"/>
  <c r="BX43"/>
  <c r="BW43"/>
  <c r="BV43"/>
  <c r="BU43"/>
  <c r="BT43"/>
  <c r="BH43"/>
  <c r="BG43"/>
  <c r="BF43"/>
  <c r="BE43"/>
  <c r="BD43"/>
  <c r="BC43"/>
  <c r="BB43"/>
  <c r="BA43"/>
  <c r="AZ43"/>
  <c r="AY43"/>
  <c r="AW43"/>
  <c r="AV43"/>
  <c r="AU43"/>
  <c r="AT43"/>
  <c r="AS43"/>
  <c r="AR43"/>
  <c r="AQ43"/>
  <c r="AP43"/>
  <c r="AO43"/>
  <c r="AN43"/>
  <c r="AL43"/>
  <c r="AK43"/>
  <c r="AJ43"/>
  <c r="AI43"/>
  <c r="AH43"/>
  <c r="AG43"/>
  <c r="AF43"/>
  <c r="AE43"/>
  <c r="AD43"/>
  <c r="AC43"/>
  <c r="CE42"/>
  <c r="CC42"/>
  <c r="CB42"/>
  <c r="CA42"/>
  <c r="BZ42"/>
  <c r="BY42"/>
  <c r="BX42"/>
  <c r="BW42"/>
  <c r="BV42"/>
  <c r="BU42"/>
  <c r="BT42"/>
  <c r="BH42"/>
  <c r="BG42"/>
  <c r="BF42"/>
  <c r="BE42"/>
  <c r="BD42"/>
  <c r="BC42"/>
  <c r="BB42"/>
  <c r="BA42"/>
  <c r="AZ42"/>
  <c r="AY42"/>
  <c r="AW42"/>
  <c r="AV42"/>
  <c r="AU42"/>
  <c r="AT42"/>
  <c r="AS42"/>
  <c r="AR42"/>
  <c r="AQ42"/>
  <c r="AP42"/>
  <c r="AO42"/>
  <c r="AN42"/>
  <c r="AL42"/>
  <c r="AK42"/>
  <c r="AJ42"/>
  <c r="AI42"/>
  <c r="AH42"/>
  <c r="AG42"/>
  <c r="AF42"/>
  <c r="AE42"/>
  <c r="AD42"/>
  <c r="AC42"/>
  <c r="CE41"/>
  <c r="CC41"/>
  <c r="CB41"/>
  <c r="CA41"/>
  <c r="BZ41"/>
  <c r="BY41"/>
  <c r="BX41"/>
  <c r="BW41"/>
  <c r="BV41"/>
  <c r="BU41"/>
  <c r="BT41"/>
  <c r="BH41"/>
  <c r="BG41"/>
  <c r="BF41"/>
  <c r="BE41"/>
  <c r="BD41"/>
  <c r="BC41"/>
  <c r="BB41"/>
  <c r="BA41"/>
  <c r="AZ41"/>
  <c r="AY41"/>
  <c r="AW41"/>
  <c r="AV41"/>
  <c r="AU41"/>
  <c r="AT41"/>
  <c r="AS41"/>
  <c r="AR41"/>
  <c r="AQ41"/>
  <c r="AP41"/>
  <c r="AO41"/>
  <c r="AN41"/>
  <c r="AL41"/>
  <c r="AK41"/>
  <c r="AJ41"/>
  <c r="AI41"/>
  <c r="AH41"/>
  <c r="AG41"/>
  <c r="AF41"/>
  <c r="AE41"/>
  <c r="AD41"/>
  <c r="AC41"/>
  <c r="CE40"/>
  <c r="CC40"/>
  <c r="CB40"/>
  <c r="CA40"/>
  <c r="BZ40"/>
  <c r="BY40"/>
  <c r="BX40"/>
  <c r="BW40"/>
  <c r="BV40"/>
  <c r="BU40"/>
  <c r="BT40"/>
  <c r="BH40"/>
  <c r="BG40"/>
  <c r="BF40"/>
  <c r="BE40"/>
  <c r="BD40"/>
  <c r="BC40"/>
  <c r="BB40"/>
  <c r="BA40"/>
  <c r="AZ40"/>
  <c r="AY40"/>
  <c r="AW40"/>
  <c r="AV40"/>
  <c r="AU40"/>
  <c r="AT40"/>
  <c r="AS40"/>
  <c r="AR40"/>
  <c r="AQ40"/>
  <c r="AP40"/>
  <c r="AO40"/>
  <c r="AN40"/>
  <c r="AL40"/>
  <c r="AK40"/>
  <c r="AJ40"/>
  <c r="AI40"/>
  <c r="AH40"/>
  <c r="AG40"/>
  <c r="AF40"/>
  <c r="AE40"/>
  <c r="AD40"/>
  <c r="AC40"/>
  <c r="CE39"/>
  <c r="CC39"/>
  <c r="CB39"/>
  <c r="CA39"/>
  <c r="BZ39"/>
  <c r="BY39"/>
  <c r="BX39"/>
  <c r="BW39"/>
  <c r="BV39"/>
  <c r="BU39"/>
  <c r="BT39"/>
  <c r="BH39"/>
  <c r="BG39"/>
  <c r="BF39"/>
  <c r="BE39"/>
  <c r="BD39"/>
  <c r="BC39"/>
  <c r="BB39"/>
  <c r="BA39"/>
  <c r="AZ39"/>
  <c r="AY39"/>
  <c r="AW39"/>
  <c r="AV39"/>
  <c r="AU39"/>
  <c r="AT39"/>
  <c r="AS39"/>
  <c r="AR39"/>
  <c r="AQ39"/>
  <c r="AP39"/>
  <c r="AO39"/>
  <c r="AN39"/>
  <c r="AL39"/>
  <c r="AK39"/>
  <c r="AJ39"/>
  <c r="AI39"/>
  <c r="AH39"/>
  <c r="AG39"/>
  <c r="AF39"/>
  <c r="AE39"/>
  <c r="AD39"/>
  <c r="AC39"/>
  <c r="CE38"/>
  <c r="CC38"/>
  <c r="CB38"/>
  <c r="CA38"/>
  <c r="BZ38"/>
  <c r="BY38"/>
  <c r="BX38"/>
  <c r="BW38"/>
  <c r="BV38"/>
  <c r="BU38"/>
  <c r="BT38"/>
  <c r="BH38"/>
  <c r="BG38"/>
  <c r="BF38"/>
  <c r="BE38"/>
  <c r="BD38"/>
  <c r="BC38"/>
  <c r="BB38"/>
  <c r="BA38"/>
  <c r="AZ38"/>
  <c r="AY38"/>
  <c r="AW38"/>
  <c r="AV38"/>
  <c r="AU38"/>
  <c r="AT38"/>
  <c r="AS38"/>
  <c r="AR38"/>
  <c r="AQ38"/>
  <c r="AP38"/>
  <c r="AO38"/>
  <c r="AN38"/>
  <c r="AL38"/>
  <c r="AK38"/>
  <c r="AJ38"/>
  <c r="AI38"/>
  <c r="AH38"/>
  <c r="AG38"/>
  <c r="AF38"/>
  <c r="AE38"/>
  <c r="AD38"/>
  <c r="AC38"/>
  <c r="CE37"/>
  <c r="CC37"/>
  <c r="CB37"/>
  <c r="CA37"/>
  <c r="BZ37"/>
  <c r="BY37"/>
  <c r="BX37"/>
  <c r="BW37"/>
  <c r="BV37"/>
  <c r="BU37"/>
  <c r="BT37"/>
  <c r="BH37"/>
  <c r="BG37"/>
  <c r="BF37"/>
  <c r="BE37"/>
  <c r="BD37"/>
  <c r="BC37"/>
  <c r="BB37"/>
  <c r="BA37"/>
  <c r="AZ37"/>
  <c r="AY37"/>
  <c r="AW37"/>
  <c r="AV37"/>
  <c r="AU37"/>
  <c r="AT37"/>
  <c r="AS37"/>
  <c r="AR37"/>
  <c r="AQ37"/>
  <c r="AP37"/>
  <c r="AO37"/>
  <c r="AN37"/>
  <c r="AL37"/>
  <c r="AK37"/>
  <c r="AJ37"/>
  <c r="AI37"/>
  <c r="AH37"/>
  <c r="AG37"/>
  <c r="AF37"/>
  <c r="AE37"/>
  <c r="AD37"/>
  <c r="AC37"/>
  <c r="CE36"/>
  <c r="CC36"/>
  <c r="CB36"/>
  <c r="CA36"/>
  <c r="BZ36"/>
  <c r="BY36"/>
  <c r="BX36"/>
  <c r="BW36"/>
  <c r="BV36"/>
  <c r="BU36"/>
  <c r="BT36"/>
  <c r="BH36"/>
  <c r="BG36"/>
  <c r="BF36"/>
  <c r="BE36"/>
  <c r="BD36"/>
  <c r="BC36"/>
  <c r="BB36"/>
  <c r="BA36"/>
  <c r="AZ36"/>
  <c r="AY36"/>
  <c r="AW36"/>
  <c r="AV36"/>
  <c r="AU36"/>
  <c r="AT36"/>
  <c r="AS36"/>
  <c r="AR36"/>
  <c r="AQ36"/>
  <c r="AP36"/>
  <c r="AO36"/>
  <c r="AN36"/>
  <c r="AL36"/>
  <c r="AK36"/>
  <c r="AJ36"/>
  <c r="AI36"/>
  <c r="AH36"/>
  <c r="AG36"/>
  <c r="AF36"/>
  <c r="AE36"/>
  <c r="AD36"/>
  <c r="AC36"/>
  <c r="CE35"/>
  <c r="CC35"/>
  <c r="CB35"/>
  <c r="CA35"/>
  <c r="BZ35"/>
  <c r="BY35"/>
  <c r="BX35"/>
  <c r="BW35"/>
  <c r="BV35"/>
  <c r="BU35"/>
  <c r="BT35"/>
  <c r="BH35"/>
  <c r="BG35"/>
  <c r="BF35"/>
  <c r="BE35"/>
  <c r="BD35"/>
  <c r="BC35"/>
  <c r="BB35"/>
  <c r="BA35"/>
  <c r="AZ35"/>
  <c r="AY35"/>
  <c r="AW35"/>
  <c r="AV35"/>
  <c r="AU35"/>
  <c r="AT35"/>
  <c r="AS35"/>
  <c r="AR35"/>
  <c r="AQ35"/>
  <c r="AP35"/>
  <c r="AO35"/>
  <c r="AN35"/>
  <c r="AL35"/>
  <c r="AK35"/>
  <c r="AJ35"/>
  <c r="AI35"/>
  <c r="AH35"/>
  <c r="AG35"/>
  <c r="AF35"/>
  <c r="AE35"/>
  <c r="AD35"/>
  <c r="AC35"/>
  <c r="CE34"/>
  <c r="CC34"/>
  <c r="CB34"/>
  <c r="CA34"/>
  <c r="BZ34"/>
  <c r="BY34"/>
  <c r="BX34"/>
  <c r="BW34"/>
  <c r="BV34"/>
  <c r="BU34"/>
  <c r="BT34"/>
  <c r="BH34"/>
  <c r="BG34"/>
  <c r="BF34"/>
  <c r="BE34"/>
  <c r="BD34"/>
  <c r="BC34"/>
  <c r="BB34"/>
  <c r="BA34"/>
  <c r="AZ34"/>
  <c r="AY34"/>
  <c r="AW34"/>
  <c r="AV34"/>
  <c r="AU34"/>
  <c r="AT34"/>
  <c r="AS34"/>
  <c r="AR34"/>
  <c r="AQ34"/>
  <c r="AP34"/>
  <c r="AO34"/>
  <c r="AN34"/>
  <c r="AL34"/>
  <c r="AK34"/>
  <c r="AJ34"/>
  <c r="AI34"/>
  <c r="AH34"/>
  <c r="AG34"/>
  <c r="AF34"/>
  <c r="AE34"/>
  <c r="AD34"/>
  <c r="AC34"/>
  <c r="CE33"/>
  <c r="CC33"/>
  <c r="CB33"/>
  <c r="CA33"/>
  <c r="BZ33"/>
  <c r="BY33"/>
  <c r="BX33"/>
  <c r="BW33"/>
  <c r="BV33"/>
  <c r="BU33"/>
  <c r="BT33"/>
  <c r="BH33"/>
  <c r="BG33"/>
  <c r="BF33"/>
  <c r="BE33"/>
  <c r="BD33"/>
  <c r="BC33"/>
  <c r="BB33"/>
  <c r="BA33"/>
  <c r="AZ33"/>
  <c r="AY33"/>
  <c r="AW33"/>
  <c r="AV33"/>
  <c r="AU33"/>
  <c r="AT33"/>
  <c r="AS33"/>
  <c r="AR33"/>
  <c r="AQ33"/>
  <c r="AP33"/>
  <c r="AO33"/>
  <c r="AN33"/>
  <c r="AL33"/>
  <c r="AK33"/>
  <c r="AJ33"/>
  <c r="AI33"/>
  <c r="AH33"/>
  <c r="AG33"/>
  <c r="AF33"/>
  <c r="AE33"/>
  <c r="AD33"/>
  <c r="AC33"/>
  <c r="CE32"/>
  <c r="CC32"/>
  <c r="CB32"/>
  <c r="CA32"/>
  <c r="BZ32"/>
  <c r="BY32"/>
  <c r="BX32"/>
  <c r="BW32"/>
  <c r="BV32"/>
  <c r="BU32"/>
  <c r="BT32"/>
  <c r="BH32"/>
  <c r="BG32"/>
  <c r="BF32"/>
  <c r="BE32"/>
  <c r="BD32"/>
  <c r="BC32"/>
  <c r="BB32"/>
  <c r="BA32"/>
  <c r="AZ32"/>
  <c r="AY32"/>
  <c r="AW32"/>
  <c r="AV32"/>
  <c r="AU32"/>
  <c r="AT32"/>
  <c r="AS32"/>
  <c r="AR32"/>
  <c r="AQ32"/>
  <c r="AP32"/>
  <c r="AO32"/>
  <c r="AN32"/>
  <c r="AL32"/>
  <c r="AK32"/>
  <c r="AJ32"/>
  <c r="AI32"/>
  <c r="AH32"/>
  <c r="AG32"/>
  <c r="AF32"/>
  <c r="AE32"/>
  <c r="AD32"/>
  <c r="AC32"/>
  <c r="CE31"/>
  <c r="CC31"/>
  <c r="CB31"/>
  <c r="CA31"/>
  <c r="BZ31"/>
  <c r="BY31"/>
  <c r="BX31"/>
  <c r="BW31"/>
  <c r="BV31"/>
  <c r="BU31"/>
  <c r="BT31"/>
  <c r="BH31"/>
  <c r="BG31"/>
  <c r="BF31"/>
  <c r="BE31"/>
  <c r="BD31"/>
  <c r="BC31"/>
  <c r="BB31"/>
  <c r="BA31"/>
  <c r="AZ31"/>
  <c r="AY31"/>
  <c r="AW31"/>
  <c r="AV31"/>
  <c r="AU31"/>
  <c r="AT31"/>
  <c r="AS31"/>
  <c r="AR31"/>
  <c r="AQ31"/>
  <c r="AP31"/>
  <c r="AO31"/>
  <c r="AN31"/>
  <c r="AL31"/>
  <c r="AK31"/>
  <c r="AJ31"/>
  <c r="AI31"/>
  <c r="AH31"/>
  <c r="AG31"/>
  <c r="AF31"/>
  <c r="AE31"/>
  <c r="AD31"/>
  <c r="AC31"/>
  <c r="CE30"/>
  <c r="CC30"/>
  <c r="CB30"/>
  <c r="CA30"/>
  <c r="BZ30"/>
  <c r="BY30"/>
  <c r="BX30"/>
  <c r="BW30"/>
  <c r="BV30"/>
  <c r="BU30"/>
  <c r="BT30"/>
  <c r="BH30"/>
  <c r="BG30"/>
  <c r="BF30"/>
  <c r="BE30"/>
  <c r="BD30"/>
  <c r="BC30"/>
  <c r="BB30"/>
  <c r="BA30"/>
  <c r="AZ30"/>
  <c r="AY30"/>
  <c r="AW30"/>
  <c r="AV30"/>
  <c r="AU30"/>
  <c r="AT30"/>
  <c r="AS30"/>
  <c r="AR30"/>
  <c r="AQ30"/>
  <c r="AP30"/>
  <c r="AO30"/>
  <c r="AN30"/>
  <c r="AL30"/>
  <c r="AK30"/>
  <c r="AJ30"/>
  <c r="AI30"/>
  <c r="AH30"/>
  <c r="AG30"/>
  <c r="AF30"/>
  <c r="AE30"/>
  <c r="AD30"/>
  <c r="AC30"/>
  <c r="CE29"/>
  <c r="CC29"/>
  <c r="CB29"/>
  <c r="CA29"/>
  <c r="BZ29"/>
  <c r="BY29"/>
  <c r="BX29"/>
  <c r="BW29"/>
  <c r="BV29"/>
  <c r="BU29"/>
  <c r="BT29"/>
  <c r="BH29"/>
  <c r="BG29"/>
  <c r="BF29"/>
  <c r="BE29"/>
  <c r="BD29"/>
  <c r="BC29"/>
  <c r="BB29"/>
  <c r="BA29"/>
  <c r="AZ29"/>
  <c r="AY29"/>
  <c r="AW29"/>
  <c r="AV29"/>
  <c r="AU29"/>
  <c r="AT29"/>
  <c r="AS29"/>
  <c r="AR29"/>
  <c r="AQ29"/>
  <c r="AP29"/>
  <c r="AO29"/>
  <c r="AN29"/>
  <c r="AL29"/>
  <c r="AK29"/>
  <c r="AJ29"/>
  <c r="AI29"/>
  <c r="AH29"/>
  <c r="AG29"/>
  <c r="AF29"/>
  <c r="AE29"/>
  <c r="AD29"/>
  <c r="AC29"/>
  <c r="CE28"/>
  <c r="CC28"/>
  <c r="CB28"/>
  <c r="CA28"/>
  <c r="BZ28"/>
  <c r="BY28"/>
  <c r="BX28"/>
  <c r="BW28"/>
  <c r="BV28"/>
  <c r="BU28"/>
  <c r="BT28"/>
  <c r="BH28"/>
  <c r="BG28"/>
  <c r="BF28"/>
  <c r="BE28"/>
  <c r="BD28"/>
  <c r="BC28"/>
  <c r="BB28"/>
  <c r="BA28"/>
  <c r="AZ28"/>
  <c r="AY28"/>
  <c r="AW28"/>
  <c r="AV28"/>
  <c r="AU28"/>
  <c r="AT28"/>
  <c r="AS28"/>
  <c r="AR28"/>
  <c r="AQ28"/>
  <c r="AP28"/>
  <c r="AO28"/>
  <c r="AN28"/>
  <c r="AL28"/>
  <c r="AK28"/>
  <c r="AJ28"/>
  <c r="AI28"/>
  <c r="AH28"/>
  <c r="AG28"/>
  <c r="AF28"/>
  <c r="AE28"/>
  <c r="AD28"/>
  <c r="AC28"/>
  <c r="CE27"/>
  <c r="CC27"/>
  <c r="CB27"/>
  <c r="CA27"/>
  <c r="BZ27"/>
  <c r="BY27"/>
  <c r="BX27"/>
  <c r="BW27"/>
  <c r="BV27"/>
  <c r="BU27"/>
  <c r="BT27"/>
  <c r="BH27"/>
  <c r="BG27"/>
  <c r="BF27"/>
  <c r="BE27"/>
  <c r="BD27"/>
  <c r="BC27"/>
  <c r="BB27"/>
  <c r="BA27"/>
  <c r="AZ27"/>
  <c r="AY27"/>
  <c r="AW27"/>
  <c r="AV27"/>
  <c r="AU27"/>
  <c r="AT27"/>
  <c r="AS27"/>
  <c r="AR27"/>
  <c r="AQ27"/>
  <c r="AP27"/>
  <c r="AO27"/>
  <c r="AN27"/>
  <c r="AL27"/>
  <c r="AK27"/>
  <c r="AJ27"/>
  <c r="AI27"/>
  <c r="AH27"/>
  <c r="AG27"/>
  <c r="AF27"/>
  <c r="AE27"/>
  <c r="AD27"/>
  <c r="AC27"/>
  <c r="CE26"/>
  <c r="CC26"/>
  <c r="CB26"/>
  <c r="CA26"/>
  <c r="BZ26"/>
  <c r="BY26"/>
  <c r="BX26"/>
  <c r="BW26"/>
  <c r="BV26"/>
  <c r="BU26"/>
  <c r="BT26"/>
  <c r="BH26"/>
  <c r="BG26"/>
  <c r="BF26"/>
  <c r="BE26"/>
  <c r="BD26"/>
  <c r="BC26"/>
  <c r="BB26"/>
  <c r="BA26"/>
  <c r="AZ26"/>
  <c r="AY26"/>
  <c r="AW26"/>
  <c r="AV26"/>
  <c r="AU26"/>
  <c r="AT26"/>
  <c r="AS26"/>
  <c r="AR26"/>
  <c r="AQ26"/>
  <c r="AP26"/>
  <c r="AO26"/>
  <c r="AN26"/>
  <c r="AL26"/>
  <c r="AK26"/>
  <c r="AJ26"/>
  <c r="AI26"/>
  <c r="AH26"/>
  <c r="AG26"/>
  <c r="AF26"/>
  <c r="AE26"/>
  <c r="AD26"/>
  <c r="AC26"/>
  <c r="CE25"/>
  <c r="CC25"/>
  <c r="CB25"/>
  <c r="CA25"/>
  <c r="BZ25"/>
  <c r="BY25"/>
  <c r="BX25"/>
  <c r="BW25"/>
  <c r="BV25"/>
  <c r="BU25"/>
  <c r="BT25"/>
  <c r="BH25"/>
  <c r="BG25"/>
  <c r="BF25"/>
  <c r="BE25"/>
  <c r="BD25"/>
  <c r="BC25"/>
  <c r="BB25"/>
  <c r="BA25"/>
  <c r="AZ25"/>
  <c r="AY25"/>
  <c r="AW25"/>
  <c r="AV25"/>
  <c r="AU25"/>
  <c r="AT25"/>
  <c r="AS25"/>
  <c r="AR25"/>
  <c r="AQ25"/>
  <c r="AP25"/>
  <c r="AO25"/>
  <c r="AN25"/>
  <c r="AL25"/>
  <c r="AK25"/>
  <c r="AJ25"/>
  <c r="AI25"/>
  <c r="AH25"/>
  <c r="AG25"/>
  <c r="AF25"/>
  <c r="AE25"/>
  <c r="AD25"/>
  <c r="AC25"/>
  <c r="CE24"/>
  <c r="CC24"/>
  <c r="CB24"/>
  <c r="CA24"/>
  <c r="BZ24"/>
  <c r="BY24"/>
  <c r="BX24"/>
  <c r="BW24"/>
  <c r="BV24"/>
  <c r="BU24"/>
  <c r="BT24"/>
  <c r="BH24"/>
  <c r="BG24"/>
  <c r="BF24"/>
  <c r="BE24"/>
  <c r="BD24"/>
  <c r="BC24"/>
  <c r="BB24"/>
  <c r="BA24"/>
  <c r="AZ24"/>
  <c r="AY24"/>
  <c r="AW24"/>
  <c r="AV24"/>
  <c r="AU24"/>
  <c r="AT24"/>
  <c r="AS24"/>
  <c r="AR24"/>
  <c r="AQ24"/>
  <c r="AP24"/>
  <c r="AO24"/>
  <c r="AN24"/>
  <c r="AL24"/>
  <c r="AK24"/>
  <c r="AJ24"/>
  <c r="AI24"/>
  <c r="AH24"/>
  <c r="AG24"/>
  <c r="AF24"/>
  <c r="AE24"/>
  <c r="AD24"/>
  <c r="AC24"/>
  <c r="CE23"/>
  <c r="CC23"/>
  <c r="CB23"/>
  <c r="CA23"/>
  <c r="BZ23"/>
  <c r="BY23"/>
  <c r="BX23"/>
  <c r="BW23"/>
  <c r="BV23"/>
  <c r="BU23"/>
  <c r="BT23"/>
  <c r="BH23"/>
  <c r="BG23"/>
  <c r="BF23"/>
  <c r="BE23"/>
  <c r="BD23"/>
  <c r="BC23"/>
  <c r="BB23"/>
  <c r="BA23"/>
  <c r="AZ23"/>
  <c r="AY23"/>
  <c r="AW23"/>
  <c r="AV23"/>
  <c r="AU23"/>
  <c r="AT23"/>
  <c r="AS23"/>
  <c r="AR23"/>
  <c r="AQ23"/>
  <c r="AP23"/>
  <c r="AO23"/>
  <c r="AN23"/>
  <c r="AL23"/>
  <c r="AK23"/>
  <c r="AJ23"/>
  <c r="AI23"/>
  <c r="AH23"/>
  <c r="AG23"/>
  <c r="AF23"/>
  <c r="AE23"/>
  <c r="AD23"/>
  <c r="AC23"/>
  <c r="CE22"/>
  <c r="CC22"/>
  <c r="CB22"/>
  <c r="CA22"/>
  <c r="BZ22"/>
  <c r="BY22"/>
  <c r="BX22"/>
  <c r="BW22"/>
  <c r="BV22"/>
  <c r="BU22"/>
  <c r="BT22"/>
  <c r="BH22"/>
  <c r="BG22"/>
  <c r="BF22"/>
  <c r="BE22"/>
  <c r="BD22"/>
  <c r="BC22"/>
  <c r="BB22"/>
  <c r="BA22"/>
  <c r="AZ22"/>
  <c r="AY22"/>
  <c r="AW22"/>
  <c r="AV22"/>
  <c r="AU22"/>
  <c r="AT22"/>
  <c r="AS22"/>
  <c r="AR22"/>
  <c r="AQ22"/>
  <c r="AP22"/>
  <c r="AO22"/>
  <c r="AN22"/>
  <c r="AL22"/>
  <c r="AK22"/>
  <c r="AJ22"/>
  <c r="AI22"/>
  <c r="AH22"/>
  <c r="AG22"/>
  <c r="AF22"/>
  <c r="AE22"/>
  <c r="AD22"/>
  <c r="AC22"/>
  <c r="CE21"/>
  <c r="CC21"/>
  <c r="CB21"/>
  <c r="CA21"/>
  <c r="BZ21"/>
  <c r="BY21"/>
  <c r="BX21"/>
  <c r="BW21"/>
  <c r="BV21"/>
  <c r="BU21"/>
  <c r="BT21"/>
  <c r="BH21"/>
  <c r="BG21"/>
  <c r="BF21"/>
  <c r="BE21"/>
  <c r="BD21"/>
  <c r="BC21"/>
  <c r="BB21"/>
  <c r="BA21"/>
  <c r="AZ21"/>
  <c r="AY21"/>
  <c r="AW21"/>
  <c r="AV21"/>
  <c r="AU21"/>
  <c r="AT21"/>
  <c r="AS21"/>
  <c r="AR21"/>
  <c r="AQ21"/>
  <c r="AP21"/>
  <c r="AO21"/>
  <c r="AN21"/>
  <c r="AL21"/>
  <c r="AK21"/>
  <c r="AJ21"/>
  <c r="AI21"/>
  <c r="AH21"/>
  <c r="AG21"/>
  <c r="AF21"/>
  <c r="AE21"/>
  <c r="AD21"/>
  <c r="AC21"/>
  <c r="CE20"/>
  <c r="CC20"/>
  <c r="CB20"/>
  <c r="CA20"/>
  <c r="BZ20"/>
  <c r="BY20"/>
  <c r="BX20"/>
  <c r="BW20"/>
  <c r="BV20"/>
  <c r="BU20"/>
  <c r="BT20"/>
  <c r="BH20"/>
  <c r="BG20"/>
  <c r="BF20"/>
  <c r="BE20"/>
  <c r="BD20"/>
  <c r="BC20"/>
  <c r="BB20"/>
  <c r="BA20"/>
  <c r="AZ20"/>
  <c r="AY20"/>
  <c r="AW20"/>
  <c r="AV20"/>
  <c r="AU20"/>
  <c r="AT20"/>
  <c r="AS20"/>
  <c r="AR20"/>
  <c r="AQ20"/>
  <c r="AP20"/>
  <c r="AO20"/>
  <c r="AN20"/>
  <c r="AL20"/>
  <c r="AK20"/>
  <c r="AJ20"/>
  <c r="AI20"/>
  <c r="AH20"/>
  <c r="AG20"/>
  <c r="AF20"/>
  <c r="AE20"/>
  <c r="AD20"/>
  <c r="AC20"/>
  <c r="CE19"/>
  <c r="CC19"/>
  <c r="CB19"/>
  <c r="CA19"/>
  <c r="BZ19"/>
  <c r="BY19"/>
  <c r="BX19"/>
  <c r="BW19"/>
  <c r="BV19"/>
  <c r="BU19"/>
  <c r="BT19"/>
  <c r="BH19"/>
  <c r="BG19"/>
  <c r="BF19"/>
  <c r="BE19"/>
  <c r="BD19"/>
  <c r="BC19"/>
  <c r="BB19"/>
  <c r="BA19"/>
  <c r="AZ19"/>
  <c r="AY19"/>
  <c r="AW19"/>
  <c r="AV19"/>
  <c r="AU19"/>
  <c r="AT19"/>
  <c r="AS19"/>
  <c r="AR19"/>
  <c r="AQ19"/>
  <c r="AP19"/>
  <c r="AO19"/>
  <c r="AN19"/>
  <c r="AL19"/>
  <c r="AK19"/>
  <c r="AJ19"/>
  <c r="AI19"/>
  <c r="AH19"/>
  <c r="AG19"/>
  <c r="AF19"/>
  <c r="AE19"/>
  <c r="AD19"/>
  <c r="AC19"/>
  <c r="CE18"/>
  <c r="CC18"/>
  <c r="CB18"/>
  <c r="CA18"/>
  <c r="BZ18"/>
  <c r="BY18"/>
  <c r="BX18"/>
  <c r="BW18"/>
  <c r="BV18"/>
  <c r="BU18"/>
  <c r="BT18"/>
  <c r="BH18"/>
  <c r="BG18"/>
  <c r="BF18"/>
  <c r="BE18"/>
  <c r="BD18"/>
  <c r="BC18"/>
  <c r="BB18"/>
  <c r="BA18"/>
  <c r="AZ18"/>
  <c r="AY18"/>
  <c r="AW18"/>
  <c r="AV18"/>
  <c r="AU18"/>
  <c r="AT18"/>
  <c r="AS18"/>
  <c r="AR18"/>
  <c r="AQ18"/>
  <c r="AP18"/>
  <c r="AO18"/>
  <c r="AN18"/>
  <c r="AL18"/>
  <c r="AK18"/>
  <c r="AJ18"/>
  <c r="AI18"/>
  <c r="AH18"/>
  <c r="AG18"/>
  <c r="AF18"/>
  <c r="AE18"/>
  <c r="AD18"/>
  <c r="AC18"/>
  <c r="CE17"/>
  <c r="CC17"/>
  <c r="CB17"/>
  <c r="CA17"/>
  <c r="BZ17"/>
  <c r="BY17"/>
  <c r="BX17"/>
  <c r="BW17"/>
  <c r="BV17"/>
  <c r="BU17"/>
  <c r="BT17"/>
  <c r="BH17"/>
  <c r="BG17"/>
  <c r="BF17"/>
  <c r="BE17"/>
  <c r="BD17"/>
  <c r="BC17"/>
  <c r="BB17"/>
  <c r="BA17"/>
  <c r="AZ17"/>
  <c r="AY17"/>
  <c r="AW17"/>
  <c r="AV17"/>
  <c r="AU17"/>
  <c r="AT17"/>
  <c r="AS17"/>
  <c r="AR17"/>
  <c r="AQ17"/>
  <c r="AP17"/>
  <c r="AO17"/>
  <c r="AN17"/>
  <c r="AL17"/>
  <c r="AK17"/>
  <c r="AJ17"/>
  <c r="AI17"/>
  <c r="AH17"/>
  <c r="AG17"/>
  <c r="AF17"/>
  <c r="AE17"/>
  <c r="AD17"/>
  <c r="AC17"/>
  <c r="CE16"/>
  <c r="CC16"/>
  <c r="CB16"/>
  <c r="CA16"/>
  <c r="BZ16"/>
  <c r="BY16"/>
  <c r="BX16"/>
  <c r="BW16"/>
  <c r="BV16"/>
  <c r="BU16"/>
  <c r="BT16"/>
  <c r="BH16"/>
  <c r="BG16"/>
  <c r="BF16"/>
  <c r="BE16"/>
  <c r="BD16"/>
  <c r="BC16"/>
  <c r="BB16"/>
  <c r="BA16"/>
  <c r="AZ16"/>
  <c r="AY16"/>
  <c r="AW16"/>
  <c r="AV16"/>
  <c r="AU16"/>
  <c r="AT16"/>
  <c r="AS16"/>
  <c r="AR16"/>
  <c r="AQ16"/>
  <c r="AP16"/>
  <c r="AO16"/>
  <c r="AN16"/>
  <c r="AL16"/>
  <c r="AK16"/>
  <c r="AJ16"/>
  <c r="AI16"/>
  <c r="AH16"/>
  <c r="AG16"/>
  <c r="AF16"/>
  <c r="AE16"/>
  <c r="AD16"/>
  <c r="AC16"/>
  <c r="CE15"/>
  <c r="CC15"/>
  <c r="CB15"/>
  <c r="CA15"/>
  <c r="BZ15"/>
  <c r="BY15"/>
  <c r="BX15"/>
  <c r="BW15"/>
  <c r="BV15"/>
  <c r="BU15"/>
  <c r="BT15"/>
  <c r="BH15"/>
  <c r="BG15"/>
  <c r="BF15"/>
  <c r="BE15"/>
  <c r="BD15"/>
  <c r="BC15"/>
  <c r="BB15"/>
  <c r="BA15"/>
  <c r="AZ15"/>
  <c r="AY15"/>
  <c r="AW15"/>
  <c r="AV15"/>
  <c r="AU15"/>
  <c r="AT15"/>
  <c r="AS15"/>
  <c r="AR15"/>
  <c r="AQ15"/>
  <c r="AP15"/>
  <c r="AO15"/>
  <c r="AN15"/>
  <c r="AL15"/>
  <c r="AK15"/>
  <c r="AJ15"/>
  <c r="AI15"/>
  <c r="AH15"/>
  <c r="AG15"/>
  <c r="AF15"/>
  <c r="AE15"/>
  <c r="AD15"/>
  <c r="AC15"/>
  <c r="CE14"/>
  <c r="CC14"/>
  <c r="CB14"/>
  <c r="CA14"/>
  <c r="BZ14"/>
  <c r="BY14"/>
  <c r="BX14"/>
  <c r="BW14"/>
  <c r="BV14"/>
  <c r="BU14"/>
  <c r="BT14"/>
  <c r="BH14"/>
  <c r="BG14"/>
  <c r="BF14"/>
  <c r="BE14"/>
  <c r="BD14"/>
  <c r="BC14"/>
  <c r="BB14"/>
  <c r="BA14"/>
  <c r="AZ14"/>
  <c r="AY14"/>
  <c r="AW14"/>
  <c r="AV14"/>
  <c r="AU14"/>
  <c r="AT14"/>
  <c r="AS14"/>
  <c r="AR14"/>
  <c r="AQ14"/>
  <c r="AP14"/>
  <c r="AO14"/>
  <c r="AN14"/>
  <c r="AL14"/>
  <c r="AK14"/>
  <c r="AJ14"/>
  <c r="AI14"/>
  <c r="AH14"/>
  <c r="AG14"/>
  <c r="AF14"/>
  <c r="AE14"/>
  <c r="AD14"/>
  <c r="AC14"/>
  <c r="CE13"/>
  <c r="CC13"/>
  <c r="CB13"/>
  <c r="CA13"/>
  <c r="BZ13"/>
  <c r="BY13"/>
  <c r="BX13"/>
  <c r="BW13"/>
  <c r="BV13"/>
  <c r="BU13"/>
  <c r="BT13"/>
  <c r="BH13"/>
  <c r="BG13"/>
  <c r="BF13"/>
  <c r="BE13"/>
  <c r="BD13"/>
  <c r="BC13"/>
  <c r="BB13"/>
  <c r="BA13"/>
  <c r="AZ13"/>
  <c r="AY13"/>
  <c r="AW13"/>
  <c r="AV13"/>
  <c r="AU13"/>
  <c r="AT13"/>
  <c r="AS13"/>
  <c r="AR13"/>
  <c r="AQ13"/>
  <c r="AP13"/>
  <c r="AO13"/>
  <c r="AN13"/>
  <c r="AL13"/>
  <c r="AK13"/>
  <c r="AJ13"/>
  <c r="AI13"/>
  <c r="AH13"/>
  <c r="AG13"/>
  <c r="AF13"/>
  <c r="AE13"/>
  <c r="AD13"/>
  <c r="AC13"/>
  <c r="CE12"/>
  <c r="CC12"/>
  <c r="CB12"/>
  <c r="CA12"/>
  <c r="BZ12"/>
  <c r="BY12"/>
  <c r="BX12"/>
  <c r="BW12"/>
  <c r="BV12"/>
  <c r="BU12"/>
  <c r="BT12"/>
  <c r="BH12"/>
  <c r="BG12"/>
  <c r="BF12"/>
  <c r="BE12"/>
  <c r="BD12"/>
  <c r="BC12"/>
  <c r="BB12"/>
  <c r="BA12"/>
  <c r="AZ12"/>
  <c r="AY12"/>
  <c r="AW12"/>
  <c r="AV12"/>
  <c r="AU12"/>
  <c r="AT12"/>
  <c r="AS12"/>
  <c r="AR12"/>
  <c r="AQ12"/>
  <c r="AP12"/>
  <c r="AO12"/>
  <c r="AN12"/>
  <c r="AL12"/>
  <c r="AK12"/>
  <c r="AJ12"/>
  <c r="AI12"/>
  <c r="AH12"/>
  <c r="AG12"/>
  <c r="AF12"/>
  <c r="AE12"/>
  <c r="AD12"/>
  <c r="AC12"/>
  <c r="CE11"/>
  <c r="CC11"/>
  <c r="CB11"/>
  <c r="CA11"/>
  <c r="BZ11"/>
  <c r="BY11"/>
  <c r="BX11"/>
  <c r="BW11"/>
  <c r="BV11"/>
  <c r="BU11"/>
  <c r="BT11"/>
  <c r="BH11"/>
  <c r="BG11"/>
  <c r="BF11"/>
  <c r="BE11"/>
  <c r="BD11"/>
  <c r="BC11"/>
  <c r="BB11"/>
  <c r="BA11"/>
  <c r="AZ11"/>
  <c r="AY11"/>
  <c r="AW11"/>
  <c r="AV11"/>
  <c r="AU11"/>
  <c r="AT11"/>
  <c r="AS11"/>
  <c r="AR11"/>
  <c r="AQ11"/>
  <c r="AP11"/>
  <c r="AO11"/>
  <c r="AN11"/>
  <c r="AL11"/>
  <c r="AK11"/>
  <c r="AJ11"/>
  <c r="AI11"/>
  <c r="AH11"/>
  <c r="AG11"/>
  <c r="AF11"/>
  <c r="AE11"/>
  <c r="AD11"/>
  <c r="AC11"/>
  <c r="CE10"/>
  <c r="CC10"/>
  <c r="CB10"/>
  <c r="CA10"/>
  <c r="BZ10"/>
  <c r="BY10"/>
  <c r="BX10"/>
  <c r="BW10"/>
  <c r="BV10"/>
  <c r="BU10"/>
  <c r="BT10"/>
  <c r="BH10"/>
  <c r="BG10"/>
  <c r="BF10"/>
  <c r="BE10"/>
  <c r="BD10"/>
  <c r="BC10"/>
  <c r="BB10"/>
  <c r="BA10"/>
  <c r="AZ10"/>
  <c r="AY10"/>
  <c r="AW10"/>
  <c r="AV10"/>
  <c r="AU10"/>
  <c r="AT10"/>
  <c r="AS10"/>
  <c r="AR10"/>
  <c r="AQ10"/>
  <c r="AP10"/>
  <c r="AO10"/>
  <c r="AN10"/>
  <c r="AL10"/>
  <c r="AK10"/>
  <c r="AJ10"/>
  <c r="AI10"/>
  <c r="AH10"/>
  <c r="AG10"/>
  <c r="AF10"/>
  <c r="AE10"/>
  <c r="AD10"/>
  <c r="AC10"/>
  <c r="CE9"/>
  <c r="CC9"/>
  <c r="CB9"/>
  <c r="CA9"/>
  <c r="BZ9"/>
  <c r="BY9"/>
  <c r="BX9"/>
  <c r="BW9"/>
  <c r="BV9"/>
  <c r="BU9"/>
  <c r="BT9"/>
  <c r="BH9"/>
  <c r="BG9"/>
  <c r="BF9"/>
  <c r="BE9"/>
  <c r="BD9"/>
  <c r="BC9"/>
  <c r="BB9"/>
  <c r="BA9"/>
  <c r="AZ9"/>
  <c r="AY9"/>
  <c r="AW9"/>
  <c r="AV9"/>
  <c r="AU9"/>
  <c r="AT9"/>
  <c r="AS9"/>
  <c r="AR9"/>
  <c r="AQ9"/>
  <c r="AP9"/>
  <c r="AO9"/>
  <c r="AN9"/>
  <c r="AL9"/>
  <c r="AK9"/>
  <c r="AJ9"/>
  <c r="AI9"/>
  <c r="AH9"/>
  <c r="AG9"/>
  <c r="AF9"/>
  <c r="AE9"/>
  <c r="AD9"/>
  <c r="AC9"/>
  <c r="CE8"/>
  <c r="CC8"/>
  <c r="CB8"/>
  <c r="CA8"/>
  <c r="BZ8"/>
  <c r="BY8"/>
  <c r="BX8"/>
  <c r="BW8"/>
  <c r="BV8"/>
  <c r="BU8"/>
  <c r="BT8"/>
  <c r="BH8"/>
  <c r="BG8"/>
  <c r="BF8"/>
  <c r="BE8"/>
  <c r="BD8"/>
  <c r="BC8"/>
  <c r="BB8"/>
  <c r="BA8"/>
  <c r="AZ8"/>
  <c r="AY8"/>
  <c r="AW8"/>
  <c r="AV8"/>
  <c r="AU8"/>
  <c r="AT8"/>
  <c r="AS8"/>
  <c r="AR8"/>
  <c r="AQ8"/>
  <c r="AP8"/>
  <c r="AO8"/>
  <c r="AN8"/>
  <c r="AL8"/>
  <c r="AK8"/>
  <c r="AJ8"/>
  <c r="AI8"/>
  <c r="AH8"/>
  <c r="AG8"/>
  <c r="AF8"/>
  <c r="AE8"/>
  <c r="AD8"/>
  <c r="AC8"/>
  <c r="CE7"/>
  <c r="CC7"/>
  <c r="CB7"/>
  <c r="CA7"/>
  <c r="BZ7"/>
  <c r="BY7"/>
  <c r="BX7"/>
  <c r="BW7"/>
  <c r="BV7"/>
  <c r="BU7"/>
  <c r="BT7"/>
  <c r="BH7"/>
  <c r="BG7"/>
  <c r="BF7"/>
  <c r="BE7"/>
  <c r="BD7"/>
  <c r="BC7"/>
  <c r="BB7"/>
  <c r="BA7"/>
  <c r="AZ7"/>
  <c r="AY7"/>
  <c r="AW7"/>
  <c r="AV7"/>
  <c r="AU7"/>
  <c r="AT7"/>
  <c r="AS7"/>
  <c r="AR7"/>
  <c r="AQ7"/>
  <c r="AP7"/>
  <c r="AO7"/>
  <c r="AN7"/>
  <c r="AL7"/>
  <c r="AK7"/>
  <c r="AJ7"/>
  <c r="AI7"/>
  <c r="AH7"/>
  <c r="AG7"/>
  <c r="AF7"/>
  <c r="AE7"/>
  <c r="AD7"/>
  <c r="AC7"/>
  <c r="CE6"/>
  <c r="CC6"/>
  <c r="CB6"/>
  <c r="CA6"/>
  <c r="BZ6"/>
  <c r="BY6"/>
  <c r="BX6"/>
  <c r="BW6"/>
  <c r="BV6"/>
  <c r="BU6"/>
  <c r="BT6"/>
  <c r="BH6"/>
  <c r="BG6"/>
  <c r="BF6"/>
  <c r="BE6"/>
  <c r="BD6"/>
  <c r="BC6"/>
  <c r="BB6"/>
  <c r="BA6"/>
  <c r="AZ6"/>
  <c r="AY6"/>
  <c r="AW6"/>
  <c r="AV6"/>
  <c r="AU6"/>
  <c r="AT6"/>
  <c r="AS6"/>
  <c r="AR6"/>
  <c r="AQ6"/>
  <c r="AP6"/>
  <c r="AO6"/>
  <c r="AN6"/>
  <c r="AL6"/>
  <c r="AK6"/>
  <c r="AJ6"/>
  <c r="AI6"/>
  <c r="AH6"/>
  <c r="AG6"/>
  <c r="AF6"/>
  <c r="AE6"/>
  <c r="AD6"/>
  <c r="AC6"/>
  <c r="CE5"/>
  <c r="CC5"/>
  <c r="CB5"/>
  <c r="CA5"/>
  <c r="BZ5"/>
  <c r="BY5"/>
  <c r="BX5"/>
  <c r="BW5"/>
  <c r="BV5"/>
  <c r="BU5"/>
  <c r="BT5"/>
  <c r="BH5"/>
  <c r="BG5"/>
  <c r="BF5"/>
  <c r="BE5"/>
  <c r="BD5"/>
  <c r="BC5"/>
  <c r="BB5"/>
  <c r="BA5"/>
  <c r="AZ5"/>
  <c r="AY5"/>
  <c r="AW5"/>
  <c r="AV5"/>
  <c r="AU5"/>
  <c r="AT5"/>
  <c r="AS5"/>
  <c r="AR5"/>
  <c r="AQ5"/>
  <c r="AP5"/>
  <c r="AO5"/>
  <c r="AN5"/>
  <c r="AL5"/>
  <c r="AK5"/>
  <c r="AJ5"/>
  <c r="AI5"/>
  <c r="AH5"/>
  <c r="AG5"/>
  <c r="AF5"/>
  <c r="AE5"/>
  <c r="AD5"/>
  <c r="AC5"/>
  <c r="AG71" l="1"/>
  <c r="BG71"/>
  <c r="BG72" s="1"/>
  <c r="X74" s="1"/>
  <c r="CD6"/>
  <c r="AB6" s="1"/>
  <c r="CD70"/>
  <c r="AB70" s="1"/>
  <c r="CE71"/>
  <c r="CD47"/>
  <c r="AB47" s="1"/>
  <c r="CD49"/>
  <c r="AB49" s="1"/>
  <c r="CD55"/>
  <c r="AB55" s="1"/>
  <c r="CD61"/>
  <c r="AB61" s="1"/>
  <c r="CD65"/>
  <c r="AB65" s="1"/>
  <c r="CD67"/>
  <c r="AB67" s="1"/>
  <c r="CD69"/>
  <c r="AB69" s="1"/>
  <c r="Z72"/>
  <c r="AE71"/>
  <c r="R71" s="1"/>
  <c r="R72" s="1"/>
  <c r="AI71"/>
  <c r="V71" s="1"/>
  <c r="V72" s="1"/>
  <c r="AN71"/>
  <c r="AN72" s="1"/>
  <c r="P73" s="1"/>
  <c r="AR71"/>
  <c r="AR72" s="1"/>
  <c r="T73" s="1"/>
  <c r="AV71"/>
  <c r="AV72" s="1"/>
  <c r="X73" s="1"/>
  <c r="BA71"/>
  <c r="BA72" s="1"/>
  <c r="R74" s="1"/>
  <c r="BE71"/>
  <c r="BE72" s="1"/>
  <c r="V74" s="1"/>
  <c r="CD5"/>
  <c r="AB5" s="1"/>
  <c r="AC71"/>
  <c r="AK71"/>
  <c r="AT71"/>
  <c r="AT72" s="1"/>
  <c r="V73" s="1"/>
  <c r="BC71"/>
  <c r="BC72" s="1"/>
  <c r="T74" s="1"/>
  <c r="CD7"/>
  <c r="AB7" s="1"/>
  <c r="CD39"/>
  <c r="AB39" s="1"/>
  <c r="CD41"/>
  <c r="AB41" s="1"/>
  <c r="CD43"/>
  <c r="AB43" s="1"/>
  <c r="CD45"/>
  <c r="AB45" s="1"/>
  <c r="CD51"/>
  <c r="AB51" s="1"/>
  <c r="CD53"/>
  <c r="AB53" s="1"/>
  <c r="CD57"/>
  <c r="AB57" s="1"/>
  <c r="CD59"/>
  <c r="AB59" s="1"/>
  <c r="CD63"/>
  <c r="AB63" s="1"/>
  <c r="AD71"/>
  <c r="AL71"/>
  <c r="AU71"/>
  <c r="AU72" s="1"/>
  <c r="W73" s="1"/>
  <c r="BD71"/>
  <c r="BD72" s="1"/>
  <c r="U74" s="1"/>
  <c r="CD9"/>
  <c r="AB9" s="1"/>
  <c r="CD11"/>
  <c r="AB11" s="1"/>
  <c r="CD14"/>
  <c r="AB14" s="1"/>
  <c r="CD15"/>
  <c r="AB15" s="1"/>
  <c r="CD18"/>
  <c r="AB18" s="1"/>
  <c r="CD19"/>
  <c r="AB19" s="1"/>
  <c r="CD22"/>
  <c r="AB22" s="1"/>
  <c r="CD24"/>
  <c r="AB24" s="1"/>
  <c r="CD26"/>
  <c r="AB26" s="1"/>
  <c r="CD28"/>
  <c r="AB28" s="1"/>
  <c r="CD30"/>
  <c r="AB30" s="1"/>
  <c r="CD32"/>
  <c r="AB32" s="1"/>
  <c r="CD34"/>
  <c r="AB34" s="1"/>
  <c r="CD36"/>
  <c r="AB36" s="1"/>
  <c r="CD38"/>
  <c r="AB38" s="1"/>
  <c r="CD40"/>
  <c r="AB40" s="1"/>
  <c r="CD42"/>
  <c r="AB42" s="1"/>
  <c r="CD44"/>
  <c r="AB44" s="1"/>
  <c r="CD46"/>
  <c r="AB46" s="1"/>
  <c r="CD48"/>
  <c r="AB48" s="1"/>
  <c r="CD50"/>
  <c r="AB50" s="1"/>
  <c r="CD52"/>
  <c r="AB52" s="1"/>
  <c r="CD54"/>
  <c r="AB54" s="1"/>
  <c r="CD56"/>
  <c r="AB56" s="1"/>
  <c r="CD58"/>
  <c r="AB58" s="1"/>
  <c r="CD60"/>
  <c r="AB60" s="1"/>
  <c r="CD62"/>
  <c r="AB62" s="1"/>
  <c r="CD64"/>
  <c r="AB64" s="1"/>
  <c r="CD66"/>
  <c r="AB66" s="1"/>
  <c r="CD68"/>
  <c r="AB68" s="1"/>
  <c r="AP71"/>
  <c r="AP72" s="1"/>
  <c r="R73" s="1"/>
  <c r="AY71"/>
  <c r="AY72" s="1"/>
  <c r="P74" s="1"/>
  <c r="AH71"/>
  <c r="U71" s="1"/>
  <c r="U72" s="1"/>
  <c r="AQ71"/>
  <c r="AQ72" s="1"/>
  <c r="S73" s="1"/>
  <c r="AZ71"/>
  <c r="AZ72" s="1"/>
  <c r="Q74" s="1"/>
  <c r="BH71"/>
  <c r="BH72" s="1"/>
  <c r="Y74" s="1"/>
  <c r="CD8"/>
  <c r="AB8" s="1"/>
  <c r="CD10"/>
  <c r="AB10" s="1"/>
  <c r="CD12"/>
  <c r="AB12" s="1"/>
  <c r="CD13"/>
  <c r="AB13" s="1"/>
  <c r="CD16"/>
  <c r="AB16" s="1"/>
  <c r="CD17"/>
  <c r="AB17" s="1"/>
  <c r="CD20"/>
  <c r="AB20" s="1"/>
  <c r="CD21"/>
  <c r="AB21" s="1"/>
  <c r="CD23"/>
  <c r="AB23" s="1"/>
  <c r="CD25"/>
  <c r="AB25" s="1"/>
  <c r="CD27"/>
  <c r="AB27" s="1"/>
  <c r="CD29"/>
  <c r="AB29" s="1"/>
  <c r="CD31"/>
  <c r="AB31" s="1"/>
  <c r="CD33"/>
  <c r="AB33" s="1"/>
  <c r="CD35"/>
  <c r="AB35" s="1"/>
  <c r="CD37"/>
  <c r="AB37" s="1"/>
  <c r="AF71"/>
  <c r="S71" s="1"/>
  <c r="S72" s="1"/>
  <c r="AO71"/>
  <c r="AO72" s="1"/>
  <c r="Q73" s="1"/>
  <c r="AW71"/>
  <c r="AW72" s="1"/>
  <c r="Y73" s="1"/>
  <c r="BF71"/>
  <c r="BF72" s="1"/>
  <c r="W74" s="1"/>
  <c r="AJ71"/>
  <c r="W71" s="1"/>
  <c r="W72" s="1"/>
  <c r="AS71"/>
  <c r="AS72" s="1"/>
  <c r="U73" s="1"/>
  <c r="BB71"/>
  <c r="BB72" s="1"/>
  <c r="S74" s="1"/>
  <c r="AL72" l="1"/>
  <c r="Y71"/>
  <c r="Y72" s="1"/>
  <c r="Y75" s="1"/>
  <c r="AK72"/>
  <c r="X71"/>
  <c r="X72" s="1"/>
  <c r="X75" s="1"/>
  <c r="AG72"/>
  <c r="T71"/>
  <c r="T72" s="1"/>
  <c r="T75" s="1"/>
  <c r="AC72"/>
  <c r="P71"/>
  <c r="P72" s="1"/>
  <c r="P75" s="1"/>
  <c r="AD72"/>
  <c r="Q71"/>
  <c r="Q72" s="1"/>
  <c r="Q75" s="1"/>
  <c r="AI72"/>
  <c r="AE72"/>
  <c r="U75"/>
  <c r="V75"/>
  <c r="R75"/>
  <c r="AH72"/>
  <c r="W75"/>
  <c r="AJ72"/>
  <c r="S75"/>
  <c r="AF72"/>
</calcChain>
</file>

<file path=xl/sharedStrings.xml><?xml version="1.0" encoding="utf-8"?>
<sst xmlns="http://schemas.openxmlformats.org/spreadsheetml/2006/main" count="2338" uniqueCount="1079">
  <si>
    <t>KPA</t>
  </si>
  <si>
    <t>KPI</t>
  </si>
  <si>
    <t>Target</t>
  </si>
  <si>
    <t>Leading Practice Adoption Process</t>
  </si>
  <si>
    <t>Facilitation of widespread adoption</t>
  </si>
  <si>
    <t>Impacts</t>
  </si>
  <si>
    <t>Industry benefits</t>
  </si>
  <si>
    <t>Team Outputs</t>
  </si>
  <si>
    <t>Hub Outputs</t>
  </si>
  <si>
    <t>Adoption System Enablers</t>
  </si>
  <si>
    <t>Documenting the Leading Practice</t>
  </si>
  <si>
    <t>Appropriate participants in selection of leading practice</t>
  </si>
  <si>
    <t>Appropriate plans for planning workshop</t>
  </si>
  <si>
    <t>Prioritised list of adoption mines and key deciders</t>
  </si>
  <si>
    <t>Effective direct enquiry process</t>
  </si>
  <si>
    <t>BC Plan for deciders</t>
  </si>
  <si>
    <t>Detailed expert model of risk story</t>
  </si>
  <si>
    <t>Direct enquiry protocol</t>
  </si>
  <si>
    <t>Detailed mental models report</t>
  </si>
  <si>
    <t>Generic BC plan for adoption mines</t>
  </si>
  <si>
    <t>Generic LB plan for adoption mines</t>
  </si>
  <si>
    <t>Peer reviewed value case report</t>
  </si>
  <si>
    <t>Implemented BC plan for deciders</t>
  </si>
  <si>
    <t>Source mine report</t>
  </si>
  <si>
    <t>Draft leading practice adoption guide</t>
  </si>
  <si>
    <t>Establishment of effective COPA</t>
  </si>
  <si>
    <t>Agreed working relationship with first adoption mine</t>
  </si>
  <si>
    <t>Report on adoption at first adoption mine</t>
  </si>
  <si>
    <t>Final leading peactice adoption guide</t>
  </si>
  <si>
    <t>Positive decision to adopt</t>
  </si>
  <si>
    <t>Implementation plan</t>
  </si>
  <si>
    <t>Leading practice harmonised</t>
  </si>
  <si>
    <t>Mental models interviews</t>
  </si>
  <si>
    <t>Customised BC plan</t>
  </si>
  <si>
    <t>Customised LB plan</t>
  </si>
  <si>
    <t>Risk assessment</t>
  </si>
  <si>
    <t>Training lesson plans</t>
  </si>
  <si>
    <t>Management sign-off</t>
  </si>
  <si>
    <t>Leading practice piloted</t>
  </si>
  <si>
    <t>Identified potential adoption mines</t>
  </si>
  <si>
    <t>Lead indicator 1: Name</t>
  </si>
  <si>
    <t>Lead indicator 2: Name</t>
  </si>
  <si>
    <t>Lag Indicator 1: Name</t>
  </si>
  <si>
    <t>Lag Indicator 2: Name</t>
  </si>
  <si>
    <t>Annual OHS improvement at adopter mines</t>
  </si>
  <si>
    <t xml:space="preserve">Annual OHS improvements at adopter mines </t>
  </si>
  <si>
    <t xml:space="preserve">Annual industry OHS improvement </t>
  </si>
  <si>
    <t>Effective learning hub support person / provider in place</t>
  </si>
  <si>
    <t>Effective procedures for quality assurance</t>
  </si>
  <si>
    <t>Revised handbook in place</t>
  </si>
  <si>
    <t>Shortened adoption process implemented</t>
  </si>
  <si>
    <t>Leading practice 1: Name</t>
  </si>
  <si>
    <t>Leading practice 2: Name</t>
  </si>
  <si>
    <t>Leading practice 3: Name</t>
  </si>
  <si>
    <t>Leading practice 4: Name</t>
  </si>
  <si>
    <t>SLP 1: Name</t>
  </si>
  <si>
    <t>Implementation of strategic communication plan</t>
  </si>
  <si>
    <t>Additional strategic plan items</t>
  </si>
  <si>
    <t>Industry involvement and participation in MOSH process (Goal 1 action 7)</t>
  </si>
  <si>
    <t>Effective data base web-site (Goal 2 action 6)</t>
  </si>
  <si>
    <t>Implementation plan for MOSH trainees (Goal 2 action 8)</t>
  </si>
  <si>
    <t>Identify and use suitable mentors (Goal 2 action 3)</t>
  </si>
  <si>
    <t>Activity</t>
  </si>
  <si>
    <t>Output</t>
  </si>
  <si>
    <t>Yes</t>
  </si>
  <si>
    <t xml:space="preserve"> </t>
  </si>
  <si>
    <t>Leading practice industry workshop (Post demo workshop)</t>
  </si>
  <si>
    <t xml:space="preserve">COPA membership </t>
  </si>
  <si>
    <t>Monthly</t>
  </si>
  <si>
    <t>Agreed adoption plan</t>
  </si>
  <si>
    <t xml:space="preserve">Identification of Leading Practice    </t>
  </si>
  <si>
    <t>Leading practice adoption</t>
  </si>
  <si>
    <t>Leading Practices Adopted</t>
  </si>
  <si>
    <t>Practice 1: Name</t>
  </si>
  <si>
    <t>Practice 4: Name</t>
  </si>
  <si>
    <t>Measure</t>
  </si>
  <si>
    <t>Detailed strategic communication plan</t>
  </si>
  <si>
    <t>80% effective</t>
  </si>
  <si>
    <t>Number of assessments made</t>
  </si>
  <si>
    <t>Stakeholder impact survey on progress towards zero harm (goal 1-action 4)</t>
  </si>
  <si>
    <t>&gt;5</t>
  </si>
  <si>
    <t>&gt; 80%</t>
  </si>
  <si>
    <t>SLP 2: Name</t>
  </si>
  <si>
    <t>Lag Indicator 1: Fatalities</t>
  </si>
  <si>
    <t>Lag Indicator 2: Injuries</t>
  </si>
  <si>
    <t>Lead indicator 1: Dust levels</t>
  </si>
  <si>
    <t>Lag Indicator 3: Silicosis incidence</t>
  </si>
  <si>
    <t>Lag Indicator 4: Noise induced hearing loss</t>
  </si>
  <si>
    <t>Lead indicator 2: Noise exposure levels</t>
  </si>
  <si>
    <t>Lead indicator 3: Noise emmission levels</t>
  </si>
  <si>
    <t>Timing for Assessment</t>
  </si>
  <si>
    <t>Peer Group assessment</t>
  </si>
  <si>
    <t>Date completed</t>
  </si>
  <si>
    <t>Planned completion</t>
  </si>
  <si>
    <t>HOH review and approval</t>
  </si>
  <si>
    <t xml:space="preserve">Detailed expert models  </t>
  </si>
  <si>
    <t>&gt;90%</t>
  </si>
  <si>
    <t>Leading practice with greatest potential OHS impact</t>
  </si>
  <si>
    <t xml:space="preserve">LP 1: Name   </t>
  </si>
  <si>
    <t xml:space="preserve">Direct  enquiry protocol </t>
  </si>
  <si>
    <t>Interview process</t>
  </si>
  <si>
    <t xml:space="preserve">Mental models report </t>
  </si>
  <si>
    <t xml:space="preserve">BC plan for deciders </t>
  </si>
  <si>
    <t>BC plan for adoption mines</t>
  </si>
  <si>
    <t xml:space="preserve">LB plan for adoption mines </t>
  </si>
  <si>
    <t>Final peer reviewed report</t>
  </si>
  <si>
    <t xml:space="preserve">Draft guide for use at mines </t>
  </si>
  <si>
    <t xml:space="preserve">Workshop programme </t>
  </si>
  <si>
    <t xml:space="preserve">Effective key presentations </t>
  </si>
  <si>
    <t>&gt;80%</t>
  </si>
  <si>
    <t xml:space="preserve">COPA attendance </t>
  </si>
  <si>
    <t>&gt; 60%</t>
  </si>
  <si>
    <t xml:space="preserve">COPA effectiveness </t>
  </si>
  <si>
    <t>Quarterly</t>
  </si>
  <si>
    <t xml:space="preserve">&gt; 80% </t>
  </si>
  <si>
    <t>Agreement with Mine Manager</t>
  </si>
  <si>
    <t>100% by adoption workshop</t>
  </si>
  <si>
    <t>Direct enquiry process</t>
  </si>
  <si>
    <t>Customised BC &amp; LB plans</t>
  </si>
  <si>
    <t>Monitoring and evaluation plan</t>
  </si>
  <si>
    <t>Effectiveness of BC &amp; LB plans</t>
  </si>
  <si>
    <t>&gt;95%</t>
  </si>
  <si>
    <t>30% within 6 months / 80% within 2 years</t>
  </si>
  <si>
    <t xml:space="preserve">Summary of behavioural work  </t>
  </si>
  <si>
    <t>Source investigations summary report</t>
  </si>
  <si>
    <r>
      <t xml:space="preserve">LP 2 </t>
    </r>
    <r>
      <rPr>
        <b/>
        <sz val="7"/>
        <rFont val="Arial"/>
        <family val="2"/>
      </rPr>
      <t>(if applicable)</t>
    </r>
    <r>
      <rPr>
        <b/>
        <sz val="8"/>
        <rFont val="Arial"/>
        <family val="2"/>
      </rPr>
      <t xml:space="preserve"> : Name</t>
    </r>
  </si>
  <si>
    <r>
      <t xml:space="preserve">Consolidated and prioritised list of adopter mines and key persons at mines, with contact details
</t>
    </r>
    <r>
      <rPr>
        <b/>
        <sz val="7"/>
        <rFont val="Arial"/>
        <family val="2"/>
      </rPr>
      <t xml:space="preserve">Estimate % complete | Date completed </t>
    </r>
  </si>
  <si>
    <r>
      <t xml:space="preserve">Custom designed enquiry protocol signed off by Behaviour Specialist for the selected leading practice
</t>
    </r>
    <r>
      <rPr>
        <b/>
        <sz val="7"/>
        <rFont val="Arial"/>
        <family val="2"/>
      </rPr>
      <t>Estimate % complete | Date completed</t>
    </r>
  </si>
  <si>
    <r>
      <t xml:space="preserve">All planned interviews conducted by trained interviewers
</t>
    </r>
    <r>
      <rPr>
        <b/>
        <sz val="7"/>
        <rFont val="Arial"/>
        <family val="2"/>
      </rPr>
      <t>Estimate % complete | Date completed</t>
    </r>
  </si>
  <si>
    <r>
      <t xml:space="preserve">Detailed mental models report signed off by Behaviour Specialist
</t>
    </r>
    <r>
      <rPr>
        <b/>
        <sz val="7"/>
        <rFont val="Arial"/>
        <family val="2"/>
      </rPr>
      <t>Estimate % complete | Date completed</t>
    </r>
    <r>
      <rPr>
        <sz val="7"/>
        <rFont val="Arial"/>
        <family val="2"/>
      </rPr>
      <t xml:space="preserve"> </t>
    </r>
  </si>
  <si>
    <r>
      <rPr>
        <b/>
        <sz val="7"/>
        <rFont val="Arial"/>
        <family val="2"/>
      </rPr>
      <t>Identification of implications</t>
    </r>
    <r>
      <rPr>
        <sz val="7"/>
        <rFont val="Arial"/>
        <family val="2"/>
      </rPr>
      <t xml:space="preserve"> </t>
    </r>
  </si>
  <si>
    <r>
      <t xml:space="preserve">A document setting out the implications of the identified mental models as input for preparation of BC and LB plans
</t>
    </r>
    <r>
      <rPr>
        <b/>
        <sz val="7"/>
        <rFont val="Arial"/>
        <family val="2"/>
      </rPr>
      <t>Estimate % complete | Date completed</t>
    </r>
    <r>
      <rPr>
        <sz val="7"/>
        <rFont val="Arial"/>
        <family val="2"/>
      </rPr>
      <t xml:space="preserve"> </t>
    </r>
  </si>
  <si>
    <r>
      <t xml:space="preserve">Detailed BC plan for deciders signed off by Behaviour Specialist
</t>
    </r>
    <r>
      <rPr>
        <b/>
        <sz val="7"/>
        <rFont val="Arial"/>
        <family val="2"/>
      </rPr>
      <t>Estimate % complete | Date completed</t>
    </r>
    <r>
      <rPr>
        <sz val="7"/>
        <rFont val="Arial"/>
        <family val="2"/>
      </rPr>
      <t xml:space="preserve"> </t>
    </r>
  </si>
  <si>
    <r>
      <t xml:space="preserve">Detailed LB plan for use at adoption mines signed off by Behaviour Specailist
</t>
    </r>
    <r>
      <rPr>
        <b/>
        <sz val="7"/>
        <rFont val="Arial"/>
        <family val="2"/>
      </rPr>
      <t>Estimate % complete | Date completed</t>
    </r>
  </si>
  <si>
    <r>
      <t xml:space="preserve">Final updated version of peer reviewed value case report 
</t>
    </r>
    <r>
      <rPr>
        <b/>
        <sz val="7"/>
        <rFont val="Arial"/>
        <family val="2"/>
      </rPr>
      <t>Estimate % complete | Date completed</t>
    </r>
  </si>
  <si>
    <r>
      <t xml:space="preserve">Implementation of key elements of the BC plan for deciders prior to Leading Practice Adoption Workshop 
</t>
    </r>
    <r>
      <rPr>
        <b/>
        <sz val="7"/>
        <rFont val="Arial"/>
        <family val="2"/>
      </rPr>
      <t>Estimate % complete | Date completed</t>
    </r>
    <r>
      <rPr>
        <sz val="7"/>
        <rFont val="Arial"/>
        <family val="2"/>
      </rPr>
      <t xml:space="preserve">  </t>
    </r>
  </si>
  <si>
    <r>
      <t xml:space="preserve">Updated draft of  report based on input from consultations at mine and with adoption team
</t>
    </r>
    <r>
      <rPr>
        <b/>
        <sz val="7"/>
        <rFont val="Arial"/>
        <family val="2"/>
      </rPr>
      <t>Estimate % complete | Date completed</t>
    </r>
    <r>
      <rPr>
        <sz val="7"/>
        <rFont val="Arial"/>
        <family val="2"/>
      </rPr>
      <t xml:space="preserve">  </t>
    </r>
  </si>
  <si>
    <r>
      <t xml:space="preserve">Hub Peer Group assesment using an agreed score card for assessing source mine reports
</t>
    </r>
    <r>
      <rPr>
        <b/>
        <sz val="7"/>
        <rFont val="Arial"/>
        <family val="2"/>
      </rPr>
      <t>Assessment score % | Date completed</t>
    </r>
    <r>
      <rPr>
        <sz val="7"/>
        <rFont val="Arial"/>
        <family val="2"/>
      </rPr>
      <t xml:space="preserve">   </t>
    </r>
  </si>
  <si>
    <r>
      <t xml:space="preserve">A summary report that consolidates and explains the work undertaken in developing the generic BC and LB plans
</t>
    </r>
    <r>
      <rPr>
        <b/>
        <sz val="7"/>
        <rFont val="Arial"/>
        <family val="2"/>
      </rPr>
      <t>Estimate % complete | date completed</t>
    </r>
  </si>
  <si>
    <r>
      <t xml:space="preserve">Hub Peer Group assesment using an agreed score card for assessing source investigations summary reports
</t>
    </r>
    <r>
      <rPr>
        <b/>
        <sz val="7"/>
        <rFont val="Arial"/>
        <family val="2"/>
      </rPr>
      <t>Assessment score % | Date completed</t>
    </r>
    <r>
      <rPr>
        <sz val="7"/>
        <rFont val="Arial"/>
        <family val="2"/>
      </rPr>
      <t xml:space="preserve">   </t>
    </r>
  </si>
  <si>
    <r>
      <t xml:space="preserve">Updated draft guide for use at potential adoption mines based on input from consultations at mine and with adoption team
</t>
    </r>
    <r>
      <rPr>
        <b/>
        <sz val="7"/>
        <rFont val="Arial"/>
        <family val="2"/>
      </rPr>
      <t>Estimate % complete | Date completed</t>
    </r>
    <r>
      <rPr>
        <sz val="7"/>
        <rFont val="Arial"/>
        <family val="2"/>
      </rPr>
      <t xml:space="preserve"> </t>
    </r>
  </si>
  <si>
    <r>
      <t xml:space="preserve">Hub Peer Group assesment using an agreed score card for assessing draft leading practice adoption guides
</t>
    </r>
    <r>
      <rPr>
        <b/>
        <sz val="7"/>
        <rFont val="Arial"/>
        <family val="2"/>
      </rPr>
      <t>Assessment score % | Date completed</t>
    </r>
    <r>
      <rPr>
        <sz val="7"/>
        <rFont val="Arial"/>
        <family val="2"/>
      </rPr>
      <t xml:space="preserve">   </t>
    </r>
  </si>
  <si>
    <r>
      <t xml:space="preserve">Programme for workshop signed off by HoH at least two weeks before workshop
</t>
    </r>
    <r>
      <rPr>
        <b/>
        <sz val="7"/>
        <rFont val="Arial"/>
        <family val="2"/>
      </rPr>
      <t>Yes or No | Date completed</t>
    </r>
    <r>
      <rPr>
        <sz val="7"/>
        <rFont val="Arial"/>
        <family val="2"/>
      </rPr>
      <t xml:space="preserve"> </t>
    </r>
  </si>
  <si>
    <r>
      <t xml:space="preserve">Updated version of leading practice adoption guide, based on experience gained at first adoption (demonstration) mine
</t>
    </r>
    <r>
      <rPr>
        <b/>
        <sz val="7"/>
        <rFont val="Arial"/>
        <family val="2"/>
      </rPr>
      <t>Estimate % complete | Date completed</t>
    </r>
    <r>
      <rPr>
        <sz val="7"/>
        <rFont val="Arial"/>
        <family val="2"/>
      </rPr>
      <t xml:space="preserve">  </t>
    </r>
  </si>
  <si>
    <r>
      <t xml:space="preserve">A standard COPA effectiveness assessment form completed by all workshop participants every quarter
</t>
    </r>
    <r>
      <rPr>
        <b/>
        <sz val="7"/>
        <rFont val="Arial"/>
        <family val="2"/>
      </rPr>
      <t xml:space="preserve">Assessment score in % | Date completed </t>
    </r>
  </si>
  <si>
    <r>
      <t xml:space="preserve">Working relationship agreed with Mine Manager 
</t>
    </r>
    <r>
      <rPr>
        <b/>
        <sz val="7"/>
        <rFont val="Arial"/>
        <family val="2"/>
      </rPr>
      <t>Estimate % complete | Date completed</t>
    </r>
    <r>
      <rPr>
        <sz val="7"/>
        <rFont val="Arial"/>
        <family val="2"/>
      </rPr>
      <t xml:space="preserve"> </t>
    </r>
  </si>
  <si>
    <r>
      <t xml:space="preserve">Direct enquiry process involving a appropriately selected interviewees and using trained and briefed interviewers 
</t>
    </r>
    <r>
      <rPr>
        <b/>
        <sz val="7"/>
        <rFont val="Arial"/>
        <family val="2"/>
      </rPr>
      <t>Estimate % complete | Date completed</t>
    </r>
    <r>
      <rPr>
        <sz val="7"/>
        <rFont val="Arial"/>
        <family val="2"/>
      </rPr>
      <t xml:space="preserve"> </t>
    </r>
  </si>
  <si>
    <r>
      <t xml:space="preserve">Customised BC and LB plans involving proper application of customisation process 
</t>
    </r>
    <r>
      <rPr>
        <b/>
        <sz val="7"/>
        <rFont val="Arial"/>
        <family val="2"/>
      </rPr>
      <t>Estimate % complete | Date completed</t>
    </r>
    <r>
      <rPr>
        <sz val="7"/>
        <rFont val="Arial"/>
        <family val="2"/>
      </rPr>
      <t xml:space="preserve"> </t>
    </r>
  </si>
  <si>
    <r>
      <t xml:space="preserve">Monitoring and evaluation plan to identify impact and performance of leading practice agreed with the mine 
</t>
    </r>
    <r>
      <rPr>
        <b/>
        <sz val="7"/>
        <rFont val="Arial"/>
        <family val="2"/>
      </rPr>
      <t>Estimate % complete | Date completed</t>
    </r>
  </si>
  <si>
    <r>
      <t xml:space="preserve">All findings (lessons learnt) at first adoption mine documented and on file 
</t>
    </r>
    <r>
      <rPr>
        <b/>
        <sz val="7"/>
        <rFont val="Arial"/>
        <family val="2"/>
      </rPr>
      <t>Estimate % complete | Date completed</t>
    </r>
  </si>
  <si>
    <r>
      <t xml:space="preserve">Updated report based on input from consultations at mine and with adoption team 
</t>
    </r>
    <r>
      <rPr>
        <b/>
        <sz val="7"/>
        <rFont val="Arial"/>
        <family val="2"/>
      </rPr>
      <t>Estimate % complete | Date completed</t>
    </r>
    <r>
      <rPr>
        <sz val="7"/>
        <rFont val="Arial"/>
        <family val="2"/>
      </rPr>
      <t xml:space="preserve"> </t>
    </r>
  </si>
  <si>
    <r>
      <t xml:space="preserve">Updated final draft of the leading practice adoption guide based on input from first adoption mine and adoption team
</t>
    </r>
    <r>
      <rPr>
        <b/>
        <sz val="7"/>
        <rFont val="Arial"/>
        <family val="2"/>
      </rPr>
      <t>Assessment score % | Date completed</t>
    </r>
    <r>
      <rPr>
        <sz val="7"/>
        <rFont val="Arial"/>
        <family val="2"/>
      </rPr>
      <t xml:space="preserve"> </t>
    </r>
  </si>
  <si>
    <t>Approved Plan</t>
  </si>
  <si>
    <t>Peer group Assessment</t>
  </si>
  <si>
    <t>Progress on Implementation</t>
  </si>
  <si>
    <t>Credible adoption team managers identified</t>
  </si>
  <si>
    <t>Input from MOSH Adoption Team</t>
  </si>
  <si>
    <t>Approved survey instrument</t>
  </si>
  <si>
    <t>Assessment report</t>
  </si>
  <si>
    <t>Overall Impact Assessment</t>
  </si>
  <si>
    <t>Signed agreements</t>
  </si>
  <si>
    <t>Potential mentors identified</t>
  </si>
  <si>
    <t>Process approved adoptions</t>
  </si>
  <si>
    <t>Unapproved adoptions</t>
  </si>
  <si>
    <t>Effective support service</t>
  </si>
  <si>
    <t xml:space="preserve">Effectiveness  </t>
  </si>
  <si>
    <t>Staffing of teams and secretariat</t>
  </si>
  <si>
    <t>Unfilled posts</t>
  </si>
  <si>
    <t>&gt;3</t>
  </si>
  <si>
    <t xml:space="preserve">Efectiveness of QA procedure </t>
  </si>
  <si>
    <t xml:space="preserve">Implementation workshop </t>
  </si>
  <si>
    <t xml:space="preserve">Effectiveness of process </t>
  </si>
  <si>
    <t>&gt; 70%</t>
  </si>
  <si>
    <t>&gt; 90%</t>
  </si>
  <si>
    <t xml:space="preserve">Monthly </t>
  </si>
  <si>
    <t xml:space="preserve">Quarterly </t>
  </si>
  <si>
    <t>&lt; 10%</t>
  </si>
  <si>
    <t>Adoption Team meeting attendance</t>
  </si>
  <si>
    <t>Task Force meeting attendance</t>
  </si>
  <si>
    <t>Annual Hub Review meeting attendance</t>
  </si>
  <si>
    <t>COPA meeting attendance</t>
  </si>
  <si>
    <t>Special workshop attendance</t>
  </si>
  <si>
    <t xml:space="preserve">Unsuccessful requests for assistance </t>
  </si>
  <si>
    <t>Functional web-site</t>
  </si>
  <si>
    <t>Website updates</t>
  </si>
  <si>
    <t>&gt; 20</t>
  </si>
  <si>
    <t>Utilisation by registered users</t>
  </si>
  <si>
    <t>&gt; 500</t>
  </si>
  <si>
    <t>Site effectiveness</t>
  </si>
  <si>
    <t xml:space="preserve">&gt; 80%  </t>
  </si>
  <si>
    <t>&gt;10</t>
  </si>
  <si>
    <t>Active mentors</t>
  </si>
  <si>
    <t>&gt; 90% within 2 years</t>
  </si>
  <si>
    <t xml:space="preserve">&lt; 10% </t>
  </si>
  <si>
    <t>Practice  2: Name</t>
  </si>
  <si>
    <r>
      <t xml:space="preserve">Number of mines that have adopted the leading practice in accordance with the adoption guide
</t>
    </r>
    <r>
      <rPr>
        <b/>
        <sz val="7"/>
        <rFont val="Arial"/>
        <family val="2"/>
      </rPr>
      <t xml:space="preserve">No. of mines | % of identified potential adoption mines  </t>
    </r>
  </si>
  <si>
    <r>
      <t xml:space="preserve">Number of mines that have adopted the leading practice in accordance with the adoption guide
</t>
    </r>
    <r>
      <rPr>
        <b/>
        <sz val="7"/>
        <rFont val="Arial"/>
        <family val="2"/>
      </rPr>
      <t xml:space="preserve">No. of mines | % of identified potential adoption mines </t>
    </r>
  </si>
  <si>
    <t>SLP adoptions</t>
  </si>
  <si>
    <t>&gt; 50 % within 6 months</t>
  </si>
  <si>
    <r>
      <rPr>
        <sz val="7"/>
        <rFont val="Arial"/>
        <family val="2"/>
      </rPr>
      <t>Number of mines that report they have conducted mental model interviews using trained interviewers</t>
    </r>
    <r>
      <rPr>
        <b/>
        <sz val="7"/>
        <rFont val="Arial"/>
        <family val="2"/>
      </rPr>
      <t xml:space="preserve">
Number of mines | % of potential adoption mines </t>
    </r>
  </si>
  <si>
    <r>
      <rPr>
        <sz val="7"/>
        <rFont val="Arial"/>
        <family val="2"/>
      </rPr>
      <t xml:space="preserve">Number of mines that report they have customised BC plan according to guidance provided in adoption guide  </t>
    </r>
    <r>
      <rPr>
        <b/>
        <sz val="7"/>
        <rFont val="Arial"/>
        <family val="2"/>
      </rPr>
      <t xml:space="preserve">
Number of mines | % of potential adoption mines </t>
    </r>
  </si>
  <si>
    <r>
      <rPr>
        <sz val="7"/>
        <rFont val="Arial"/>
        <family val="2"/>
      </rPr>
      <t xml:space="preserve">Number of mines that report they have customised LB plan according to guidance provided in adoption guide  </t>
    </r>
    <r>
      <rPr>
        <b/>
        <sz val="7"/>
        <rFont val="Arial"/>
        <family val="2"/>
      </rPr>
      <t xml:space="preserve">
Number of mines | % of potential adoption mines </t>
    </r>
  </si>
  <si>
    <r>
      <t xml:space="preserve">Competent support person / provider appointed
</t>
    </r>
    <r>
      <rPr>
        <b/>
        <sz val="7"/>
        <rFont val="Arial"/>
        <family val="2"/>
      </rPr>
      <t xml:space="preserve">Yes or No | Date of appointment </t>
    </r>
  </si>
  <si>
    <r>
      <t xml:space="preserve">Number of unfilled positions in the adoption teams and the secretariat
</t>
    </r>
    <r>
      <rPr>
        <b/>
        <sz val="7"/>
        <rFont val="Arial"/>
        <family val="2"/>
      </rPr>
      <t>Estimate % vacant posts | Date position filled</t>
    </r>
  </si>
  <si>
    <r>
      <t xml:space="preserve">Peer Group assesment process agreed to and successfully implemented
</t>
    </r>
    <r>
      <rPr>
        <b/>
        <sz val="7"/>
        <rFont val="Arial"/>
        <family val="2"/>
      </rPr>
      <t>Estimate % complete | Date completed</t>
    </r>
    <r>
      <rPr>
        <sz val="7"/>
        <rFont val="Arial"/>
        <family val="2"/>
      </rPr>
      <t xml:space="preserve">   </t>
    </r>
  </si>
  <si>
    <r>
      <t xml:space="preserve">Number of assessments made in previous three months   
</t>
    </r>
    <r>
      <rPr>
        <b/>
        <sz val="7"/>
        <rFont val="Arial"/>
        <family val="2"/>
      </rPr>
      <t>Number | Date of last assessment</t>
    </r>
  </si>
  <si>
    <r>
      <t xml:space="preserve">Updated handbook posted on the MOSH website data base
</t>
    </r>
    <r>
      <rPr>
        <b/>
        <sz val="7"/>
        <rFont val="Arial"/>
        <family val="2"/>
      </rPr>
      <t xml:space="preserve">Yes or No | Date posted </t>
    </r>
    <r>
      <rPr>
        <sz val="7"/>
        <rFont val="Arial"/>
        <family val="2"/>
      </rPr>
      <t xml:space="preserve"> </t>
    </r>
  </si>
  <si>
    <r>
      <t xml:space="preserve">Workshop with MOSH Adoption team on implementation of shortened adoption process
</t>
    </r>
    <r>
      <rPr>
        <b/>
        <sz val="7"/>
        <rFont val="Arial"/>
        <family val="2"/>
      </rPr>
      <t>Yes or No | Date workshop held</t>
    </r>
  </si>
  <si>
    <r>
      <t xml:space="preserve">Working relationship with at least two key learning institutions agreed to in writing
</t>
    </r>
    <r>
      <rPr>
        <b/>
        <sz val="7"/>
        <rFont val="Arial"/>
        <family val="2"/>
      </rPr>
      <t>Estimate % complete | Date completed</t>
    </r>
  </si>
  <si>
    <r>
      <t xml:space="preserve"> % of industry members who have attended the adoption team meetings over the past three months
</t>
    </r>
    <r>
      <rPr>
        <b/>
        <sz val="7"/>
        <rFont val="Arial"/>
        <family val="2"/>
      </rPr>
      <t xml:space="preserve"> % attendance | Date of earliest meeting</t>
    </r>
  </si>
  <si>
    <r>
      <t xml:space="preserve">% of industry members who have attended Task Force meetings over the past three months 
</t>
    </r>
    <r>
      <rPr>
        <b/>
        <sz val="7"/>
        <rFont val="Arial"/>
        <family val="2"/>
      </rPr>
      <t xml:space="preserve"> % attendance | Date of last meeting</t>
    </r>
  </si>
  <si>
    <r>
      <t xml:space="preserve">% of invited industry members who attended the annual review meeting 
</t>
    </r>
    <r>
      <rPr>
        <b/>
        <sz val="7"/>
        <rFont val="Arial"/>
        <family val="2"/>
      </rPr>
      <t>% attendance | Date of meeting</t>
    </r>
  </si>
  <si>
    <r>
      <t xml:space="preserve">% of industry COPA members who attended COPA meetings held by the four adoption teams over the past three months 
</t>
    </r>
    <r>
      <rPr>
        <b/>
        <sz val="7"/>
        <rFont val="Arial"/>
        <family val="2"/>
      </rPr>
      <t xml:space="preserve"> % attendance | Date of earliest meeting</t>
    </r>
  </si>
  <si>
    <r>
      <t xml:space="preserve">% of invited industry members who have attended MOSH related workshops over the past three months 
</t>
    </r>
    <r>
      <rPr>
        <b/>
        <sz val="7"/>
        <rFont val="Arial"/>
        <family val="2"/>
      </rPr>
      <t>% attendance| Date of last meeting</t>
    </r>
  </si>
  <si>
    <r>
      <t xml:space="preserve">Website design and development completed and site continuosly available for use
</t>
    </r>
    <r>
      <rPr>
        <b/>
        <sz val="7"/>
        <rFont val="Arial"/>
        <family val="2"/>
      </rPr>
      <t>Estimate % complete | date when completed</t>
    </r>
  </si>
  <si>
    <r>
      <t xml:space="preserve">Annual assessment score in % of the effectiveness of the web-site using a purpose designed survey questionnaire  
</t>
    </r>
    <r>
      <rPr>
        <b/>
        <sz val="7"/>
        <rFont val="Arial"/>
        <family val="2"/>
      </rPr>
      <t xml:space="preserve">Assessment score %  | Date of assessment </t>
    </r>
  </si>
  <si>
    <r>
      <t xml:space="preserve">Final implementation plan developed and budget approved
</t>
    </r>
    <r>
      <rPr>
        <b/>
        <sz val="7"/>
        <rFont val="Arial"/>
        <family val="2"/>
      </rPr>
      <t xml:space="preserve">Estimate  % complete | Date completed </t>
    </r>
  </si>
  <si>
    <r>
      <t xml:space="preserve">Number of currently appointed mentors
</t>
    </r>
    <r>
      <rPr>
        <b/>
        <sz val="7"/>
        <rFont val="Arial"/>
        <family val="2"/>
      </rPr>
      <t>Number active | Date of latest appointment</t>
    </r>
  </si>
  <si>
    <r>
      <t xml:space="preserve">Workshop  held with MOSH Adoption teamto obtain input on revised handbook sections  
</t>
    </r>
    <r>
      <rPr>
        <b/>
        <sz val="7"/>
        <rFont val="Arial"/>
        <family val="2"/>
      </rPr>
      <t>Yes or No | Date when workshop held</t>
    </r>
  </si>
  <si>
    <t>Implementation of Decider BC plan</t>
  </si>
  <si>
    <t>Updated handbook provided</t>
  </si>
  <si>
    <t>Definitions</t>
  </si>
  <si>
    <t xml:space="preserve">Given below is an explanation of various terms used in the monitoring and evaluatuion framework </t>
  </si>
  <si>
    <r>
      <t>KPA - Key Performance Area</t>
    </r>
    <r>
      <rPr>
        <i/>
        <sz val="10"/>
        <rFont val="Arial"/>
        <family val="2"/>
      </rPr>
      <t xml:space="preserve">  </t>
    </r>
    <r>
      <rPr>
        <b/>
        <i/>
        <sz val="10"/>
        <rFont val="Arial"/>
        <family val="2"/>
      </rPr>
      <t xml:space="preserve"> </t>
    </r>
  </si>
  <si>
    <t xml:space="preserve">This is an area of activity considered to be of particular importance to the realisation of the major objectives of either a MOSH Adoption Team or of the Learning Hub </t>
  </si>
  <si>
    <t>KPI - Key Performance Indicator</t>
  </si>
  <si>
    <t xml:space="preserve">Something within a key performance area that can be assessed / measured in quantitative or qualitative terms to indicate performance or progress within the key performance area. </t>
  </si>
  <si>
    <t xml:space="preserve">Input </t>
  </si>
  <si>
    <t>Resources, in one form or another (staff, skills, information, etc.) required or used in a programme of work to deliver a defined output.</t>
  </si>
  <si>
    <t>Action that needs to be taken to within a programme of work to deliver a defined output</t>
  </si>
  <si>
    <t>The product, service or result that is delivered by the programme of work (project) designed and undertaken expressly for this purpose.</t>
  </si>
  <si>
    <t>Outcomes</t>
  </si>
  <si>
    <t xml:space="preserve">The change, benefit, learning or other effect derived from an output that has been delivered </t>
  </si>
  <si>
    <t xml:space="preserve">Definition of Measurement </t>
  </si>
  <si>
    <t xml:space="preserve">Data Source </t>
  </si>
  <si>
    <t xml:space="preserve">Provides an indication of where the data needed to derive the measure is expected to be, and ought to be available.  </t>
  </si>
  <si>
    <t>Indicates the timing / frequency of reporting on the indicator in question</t>
  </si>
  <si>
    <r>
      <t>Target</t>
    </r>
    <r>
      <rPr>
        <sz val="10"/>
        <rFont val="Arial"/>
        <family val="2"/>
      </rPr>
      <t xml:space="preserve"> </t>
    </r>
  </si>
  <si>
    <t xml:space="preserve">Indicates the desired level of performance in respect of the indicator in question. </t>
  </si>
  <si>
    <t>The reported value for the indicator at the time of assessment, measured in accordance with the definition provided</t>
  </si>
  <si>
    <t xml:space="preserve">Planned Completion   </t>
  </si>
  <si>
    <r>
      <t xml:space="preserve">Copy of agreed adoption plan with comments on key issues and details of lessons learnt 
</t>
    </r>
    <r>
      <rPr>
        <b/>
        <sz val="7"/>
        <rFont val="Arial"/>
        <family val="2"/>
      </rPr>
      <t xml:space="preserve">Estimate % complete | Date completed </t>
    </r>
  </si>
  <si>
    <r>
      <t xml:space="preserve">Number of new documents uploaded onto the website / month 
</t>
    </r>
    <r>
      <rPr>
        <b/>
        <sz val="7"/>
        <rFont val="Arial"/>
        <family val="2"/>
      </rPr>
      <t>Number uploaded | date of last update</t>
    </r>
  </si>
  <si>
    <r>
      <rPr>
        <sz val="7"/>
        <rFont val="Arial"/>
        <family val="2"/>
      </rPr>
      <t>Number of visits / month by registered users</t>
    </r>
    <r>
      <rPr>
        <b/>
        <sz val="7"/>
        <rFont val="Arial"/>
        <family val="2"/>
      </rPr>
      <t xml:space="preserve">
Number of logins | date of last login</t>
    </r>
  </si>
  <si>
    <r>
      <t xml:space="preserve">Number of potential mentors who have agreed in principle to serve as mentors to Hub specialists and team managers 
</t>
    </r>
    <r>
      <rPr>
        <b/>
        <sz val="7"/>
        <rFont val="Arial"/>
        <family val="2"/>
      </rPr>
      <t xml:space="preserve">Number of mentors | Date of agreement made </t>
    </r>
  </si>
  <si>
    <t>MOSH related training courses at key institutions (goal 1 action 6)</t>
  </si>
  <si>
    <t>Available trained interviewers</t>
  </si>
  <si>
    <t>&gt; 80</t>
  </si>
  <si>
    <t>Investment in adoption</t>
  </si>
  <si>
    <t>None</t>
  </si>
  <si>
    <t xml:space="preserve">Accomodation of learning </t>
  </si>
  <si>
    <t>Mine adoption team appointed</t>
  </si>
  <si>
    <t xml:space="preserve">Impact </t>
  </si>
  <si>
    <t>Practice 3: Name</t>
  </si>
  <si>
    <r>
      <t xml:space="preserve">Detailed drafts of the two expert models ready for workshop 
</t>
    </r>
    <r>
      <rPr>
        <b/>
        <sz val="7"/>
        <rFont val="Arial"/>
        <family val="2"/>
      </rPr>
      <t>Estimate % complete | Date completed</t>
    </r>
    <r>
      <rPr>
        <sz val="7"/>
        <rFont val="Arial"/>
        <family val="2"/>
      </rPr>
      <t xml:space="preserve"> </t>
    </r>
  </si>
  <si>
    <r>
      <t xml:space="preserve">Peer group review of expert model quality 
</t>
    </r>
    <r>
      <rPr>
        <b/>
        <sz val="7"/>
        <rFont val="Arial"/>
        <family val="2"/>
      </rPr>
      <t>Assessment score % | Date completed</t>
    </r>
  </si>
  <si>
    <t>Credibility of selected Leading Practice</t>
  </si>
  <si>
    <r>
      <t xml:space="preserve">Peer group review of practice against key criteria 
</t>
    </r>
    <r>
      <rPr>
        <b/>
        <sz val="7"/>
        <rFont val="Arial"/>
        <family val="2"/>
      </rPr>
      <t xml:space="preserve">Assessment score in % | Date assessed </t>
    </r>
  </si>
  <si>
    <t xml:space="preserve">Prioritised list of adoption mines and key persons </t>
  </si>
  <si>
    <r>
      <t xml:space="preserve">A special workshop assessment form completed by all workshop participants 
</t>
    </r>
    <r>
      <rPr>
        <b/>
        <sz val="7"/>
        <rFont val="Arial"/>
        <family val="2"/>
      </rPr>
      <t>Assessment score % | Date completed</t>
    </r>
    <r>
      <rPr>
        <sz val="7"/>
        <rFont val="Arial"/>
        <family val="2"/>
      </rPr>
      <t xml:space="preserve"> </t>
    </r>
  </si>
  <si>
    <t>All</t>
  </si>
  <si>
    <r>
      <rPr>
        <sz val="7"/>
        <rFont val="Arial"/>
        <family val="2"/>
      </rPr>
      <t xml:space="preserve">Number of mines that report required initial  piloting of the leading practice   </t>
    </r>
    <r>
      <rPr>
        <b/>
        <sz val="7"/>
        <rFont val="Arial"/>
        <family val="2"/>
      </rPr>
      <t xml:space="preserve">
Number of mines | % of potential adoption mines </t>
    </r>
  </si>
  <si>
    <t>Two-year completion date</t>
  </si>
  <si>
    <r>
      <t xml:space="preserve">Number of communication actions / events completed as a % of total planned
</t>
    </r>
    <r>
      <rPr>
        <b/>
        <sz val="7"/>
        <rFont val="Arial"/>
        <family val="2"/>
      </rPr>
      <t>Estimate % complete | Date completed</t>
    </r>
  </si>
  <si>
    <r>
      <t xml:space="preserve">Detailed report on effectiveness of the  implemented strategic communication plan. As per purpose designed survey tool
</t>
    </r>
    <r>
      <rPr>
        <b/>
        <sz val="7"/>
        <rFont val="Arial"/>
        <family val="2"/>
      </rPr>
      <t>Estimate effectiveness % | Date completed</t>
    </r>
  </si>
  <si>
    <t xml:space="preserve">KPA No </t>
  </si>
  <si>
    <t>KPI No.</t>
  </si>
  <si>
    <r>
      <t xml:space="preserve">Review and approval against checklist at least two weeks before workshop
</t>
    </r>
    <r>
      <rPr>
        <b/>
        <sz val="7"/>
        <rFont val="Arial"/>
        <family val="2"/>
      </rPr>
      <t>Yes or No | Date of approval</t>
    </r>
  </si>
  <si>
    <r>
      <t xml:space="preserve">Detailed BC plan for use at adoption mines signed off by Behaviour Specialist
</t>
    </r>
    <r>
      <rPr>
        <b/>
        <sz val="7"/>
        <rFont val="Arial"/>
        <family val="2"/>
      </rPr>
      <t>Estimate % complete | Date completed</t>
    </r>
  </si>
  <si>
    <t xml:space="preserve">Updated Leading Practice Adoption Guide </t>
  </si>
  <si>
    <t>Final Leading Practice Adoption Guide</t>
  </si>
  <si>
    <t>Signed off report on first adoption</t>
  </si>
  <si>
    <t>Completed adoptions of leading practice</t>
  </si>
  <si>
    <t>50% of projected - in 2 years</t>
  </si>
  <si>
    <t>User satisfaction survey</t>
  </si>
  <si>
    <t>Group policy supporting MOSH adoption</t>
  </si>
  <si>
    <t>Leading practice investigated for adoption</t>
  </si>
  <si>
    <r>
      <rPr>
        <sz val="7"/>
        <rFont val="Arial"/>
        <family val="2"/>
      </rPr>
      <t>No of completed adoption investigation forms returned by mines to adoption team manager</t>
    </r>
    <r>
      <rPr>
        <b/>
        <sz val="7"/>
        <rFont val="Arial"/>
        <family val="2"/>
      </rPr>
      <t xml:space="preserve">  
Number of mines | % of potential adoption mine</t>
    </r>
    <r>
      <rPr>
        <sz val="7"/>
        <rFont val="Arial"/>
        <family val="2"/>
      </rPr>
      <t xml:space="preserve">s </t>
    </r>
  </si>
  <si>
    <r>
      <rPr>
        <sz val="7"/>
        <rFont val="Arial"/>
        <family val="2"/>
      </rPr>
      <t>Number of mines indicating a positive decision to adopt on their completed adoption investigation form</t>
    </r>
    <r>
      <rPr>
        <b/>
        <sz val="7"/>
        <rFont val="Arial"/>
        <family val="2"/>
      </rPr>
      <t xml:space="preserve">
Number of mines | % of potential adoption mines </t>
    </r>
  </si>
  <si>
    <r>
      <rPr>
        <sz val="7"/>
        <rFont val="Arial"/>
        <family val="2"/>
      </rPr>
      <t>Total of planned investment by mines in adopting the leading practice</t>
    </r>
    <r>
      <rPr>
        <b/>
        <sz val="7"/>
        <rFont val="Arial"/>
        <family val="2"/>
      </rPr>
      <t xml:space="preserve">
Cost in Rands | Number of person days</t>
    </r>
  </si>
  <si>
    <r>
      <rPr>
        <sz val="7"/>
        <rFont val="Arial"/>
        <family val="2"/>
      </rPr>
      <t>Number of mines that have provided copies of acceptable plans to adopt the leading practice</t>
    </r>
    <r>
      <rPr>
        <b/>
        <sz val="7"/>
        <rFont val="Arial"/>
        <family val="2"/>
      </rPr>
      <t xml:space="preserve"> 
Number of mines | % of potential adoption mines </t>
    </r>
  </si>
  <si>
    <r>
      <rPr>
        <sz val="7"/>
        <rFont val="Arial"/>
        <family val="2"/>
      </rPr>
      <t xml:space="preserve">Number of mines that report successful harmonisation of the leading practice </t>
    </r>
    <r>
      <rPr>
        <b/>
        <sz val="7"/>
        <rFont val="Arial"/>
        <family val="2"/>
      </rPr>
      <t xml:space="preserve">
Number of mines | % of potential adoption mines </t>
    </r>
  </si>
  <si>
    <r>
      <rPr>
        <sz val="7"/>
        <rFont val="Arial"/>
        <family val="2"/>
      </rPr>
      <t xml:space="preserve">Number of mines that report required management sign-off  </t>
    </r>
    <r>
      <rPr>
        <b/>
        <sz val="7"/>
        <rFont val="Arial"/>
        <family val="2"/>
      </rPr>
      <t xml:space="preserve">
Number of mines | % of potential adoption mines </t>
    </r>
  </si>
  <si>
    <t>Roll-out plan implementation</t>
  </si>
  <si>
    <r>
      <t xml:space="preserve">% of Group Adoption Coordinators who attended the last Leading Practice Adoption Workshop
</t>
    </r>
    <r>
      <rPr>
        <b/>
        <sz val="7"/>
        <rFont val="Arial"/>
        <family val="2"/>
      </rPr>
      <t>% attendance | Date of last workshop</t>
    </r>
  </si>
  <si>
    <r>
      <t xml:space="preserve">Number of trained interviewers available across all Groups for use in direct enquiry interviews
</t>
    </r>
    <r>
      <rPr>
        <b/>
        <sz val="7"/>
        <rFont val="Arial"/>
        <family val="2"/>
      </rPr>
      <t>No of trained interviewers | Date measured</t>
    </r>
  </si>
  <si>
    <r>
      <t xml:space="preserve">% of approaches to Groups for assistance over past three months that were unsuccessful (secondees etc.)
</t>
    </r>
    <r>
      <rPr>
        <b/>
        <sz val="7"/>
        <rFont val="Arial"/>
        <family val="2"/>
      </rPr>
      <t xml:space="preserve"> % | Date of last approach </t>
    </r>
  </si>
  <si>
    <t>Group Adoption Coordinator involvement</t>
  </si>
  <si>
    <t>Final source mine report</t>
  </si>
  <si>
    <t>Documented findings</t>
  </si>
  <si>
    <t>T1</t>
  </si>
  <si>
    <t>T8</t>
  </si>
  <si>
    <t>T12</t>
  </si>
  <si>
    <t>T14</t>
  </si>
  <si>
    <t>T19</t>
  </si>
  <si>
    <t>T22</t>
  </si>
  <si>
    <t>T27</t>
  </si>
  <si>
    <t>T30</t>
  </si>
  <si>
    <t>T33</t>
  </si>
  <si>
    <t>T34</t>
  </si>
  <si>
    <t>T35</t>
  </si>
  <si>
    <t>T38</t>
  </si>
  <si>
    <t>T41</t>
  </si>
  <si>
    <t>T47</t>
  </si>
  <si>
    <t>T50</t>
  </si>
  <si>
    <t>T55</t>
  </si>
  <si>
    <t>T56</t>
  </si>
  <si>
    <t>T57</t>
  </si>
  <si>
    <t>T58</t>
  </si>
  <si>
    <t>T59</t>
  </si>
  <si>
    <t>T61</t>
  </si>
  <si>
    <t>T62</t>
  </si>
  <si>
    <t>T65</t>
  </si>
  <si>
    <t>T66</t>
  </si>
  <si>
    <t>T68</t>
  </si>
  <si>
    <t>T72</t>
  </si>
  <si>
    <t>T73</t>
  </si>
  <si>
    <t>T75</t>
  </si>
  <si>
    <t>T78</t>
  </si>
  <si>
    <t>T79</t>
  </si>
  <si>
    <t>T81</t>
  </si>
  <si>
    <t>T82</t>
  </si>
  <si>
    <t>T84</t>
  </si>
  <si>
    <t>T85</t>
  </si>
  <si>
    <t>T88</t>
  </si>
  <si>
    <t>T90</t>
  </si>
  <si>
    <t>T91</t>
  </si>
  <si>
    <t>T93</t>
  </si>
  <si>
    <t>T94</t>
  </si>
  <si>
    <t>T95</t>
  </si>
  <si>
    <t>T96</t>
  </si>
  <si>
    <t>T97</t>
  </si>
  <si>
    <t>T98</t>
  </si>
  <si>
    <t>T99</t>
  </si>
  <si>
    <t>T100</t>
  </si>
  <si>
    <t>T101</t>
  </si>
  <si>
    <t>T102</t>
  </si>
  <si>
    <t>T103</t>
  </si>
  <si>
    <t>T104</t>
  </si>
  <si>
    <t>T105</t>
  </si>
  <si>
    <t>T106</t>
  </si>
  <si>
    <t>T107</t>
  </si>
  <si>
    <t>T108</t>
  </si>
  <si>
    <t>T109</t>
  </si>
  <si>
    <t>T110</t>
  </si>
  <si>
    <t>T111</t>
  </si>
  <si>
    <t>T112</t>
  </si>
  <si>
    <t>T113</t>
  </si>
  <si>
    <t>T114</t>
  </si>
  <si>
    <t>T115</t>
  </si>
  <si>
    <t>T119</t>
  </si>
  <si>
    <t>T120</t>
  </si>
  <si>
    <t>T122</t>
  </si>
  <si>
    <t>T123</t>
  </si>
  <si>
    <t>H5</t>
  </si>
  <si>
    <t>H7</t>
  </si>
  <si>
    <t>H9</t>
  </si>
  <si>
    <t>H11</t>
  </si>
  <si>
    <t>H13</t>
  </si>
  <si>
    <t>H14</t>
  </si>
  <si>
    <t>H15</t>
  </si>
  <si>
    <t>H17</t>
  </si>
  <si>
    <t>H18</t>
  </si>
  <si>
    <t>H19</t>
  </si>
  <si>
    <t>H21</t>
  </si>
  <si>
    <t>H22</t>
  </si>
  <si>
    <t>H23</t>
  </si>
  <si>
    <t>H24</t>
  </si>
  <si>
    <t>H26</t>
  </si>
  <si>
    <t>H27</t>
  </si>
  <si>
    <t>H28</t>
  </si>
  <si>
    <t>H29</t>
  </si>
  <si>
    <t>H31</t>
  </si>
  <si>
    <t>H33</t>
  </si>
  <si>
    <t>H34</t>
  </si>
  <si>
    <t>H35</t>
  </si>
  <si>
    <t>H36</t>
  </si>
  <si>
    <t>H37</t>
  </si>
  <si>
    <t>H38</t>
  </si>
  <si>
    <t>H39</t>
  </si>
  <si>
    <t>H40</t>
  </si>
  <si>
    <t>H41</t>
  </si>
  <si>
    <t>H43</t>
  </si>
  <si>
    <t>H44</t>
  </si>
  <si>
    <t>H45</t>
  </si>
  <si>
    <t>H48</t>
  </si>
  <si>
    <t>H52</t>
  </si>
  <si>
    <t>H53</t>
  </si>
  <si>
    <t>H54</t>
  </si>
  <si>
    <t>H55</t>
  </si>
  <si>
    <t>H57</t>
  </si>
  <si>
    <t>H58</t>
  </si>
  <si>
    <t>H59</t>
  </si>
  <si>
    <t>H61</t>
  </si>
  <si>
    <t>H60</t>
  </si>
  <si>
    <t>H62</t>
  </si>
  <si>
    <t>H63</t>
  </si>
  <si>
    <t>H64</t>
  </si>
  <si>
    <t>H77</t>
  </si>
  <si>
    <t>H78</t>
  </si>
  <si>
    <t>H83</t>
  </si>
  <si>
    <t>H84</t>
  </si>
  <si>
    <t>H85</t>
  </si>
  <si>
    <t>H86</t>
  </si>
  <si>
    <t>H87</t>
  </si>
  <si>
    <t>H88</t>
  </si>
  <si>
    <t>H89</t>
  </si>
  <si>
    <t>H90</t>
  </si>
  <si>
    <t>H91</t>
  </si>
  <si>
    <t>H92</t>
  </si>
  <si>
    <t>H93</t>
  </si>
  <si>
    <t>H94</t>
  </si>
  <si>
    <t>H95</t>
  </si>
  <si>
    <t>H96</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</si>
  <si>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</si>
  <si>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</si>
  <si>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</si>
  <si>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</si>
  <si>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</si>
  <si>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</si>
  <si>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</si>
  <si>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</si>
  <si>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</si>
  <si>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</si>
  <si>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</si>
  <si>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</si>
  <si>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</si>
  <si>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</si>
  <si>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</si>
  <si>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</si>
  <si>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</si>
  <si>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</si>
  <si>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</si>
  <si>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</si>
  <si>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</si>
  <si>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</si>
  <si>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</si>
  <si>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</si>
  <si>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L1</t>
  </si>
  <si>
    <t>L2</t>
  </si>
  <si>
    <t>L3</t>
  </si>
  <si>
    <t>L4</t>
  </si>
  <si>
    <t>L5</t>
  </si>
  <si>
    <t>L6</t>
  </si>
  <si>
    <t>L7</t>
  </si>
  <si>
    <t>L8</t>
  </si>
  <si>
    <t>L9</t>
  </si>
  <si>
    <t>L10</t>
  </si>
  <si>
    <t>L11</t>
  </si>
  <si>
    <t>L12</t>
  </si>
  <si>
    <t>L13</t>
  </si>
  <si>
    <t>L19</t>
  </si>
  <si>
    <t>L20</t>
  </si>
  <si>
    <t>L21</t>
  </si>
  <si>
    <t>L22</t>
  </si>
  <si>
    <t>L29</t>
  </si>
  <si>
    <t>L30</t>
  </si>
  <si>
    <t>L35</t>
  </si>
  <si>
    <t>L36</t>
  </si>
  <si>
    <t>Measure 2</t>
  </si>
  <si>
    <t>Measure 1</t>
  </si>
  <si>
    <r>
      <t xml:space="preserve">Number of Groups with explicitly stated policy and procedures to support and facilitate adoption activity within their Group
</t>
    </r>
    <r>
      <rPr>
        <b/>
        <sz val="7"/>
        <rFont val="Arial"/>
        <family val="2"/>
      </rPr>
      <t>No. of Groups | Date of last policy statement</t>
    </r>
  </si>
  <si>
    <t>Notes</t>
  </si>
  <si>
    <t xml:space="preserve">For adoption teams the focus is on ensuring the selection of leading practices that have the greatest potential to reduce occupational health and safety harm in their respective areas, and that their widespread eager adoption is effectively facilitated. </t>
  </si>
  <si>
    <t>For the Learning Hub, in leading the change to zero harm on behalf of Chamber members, the focus is on ensuring achievement of identified longer term strategic objectives.</t>
  </si>
  <si>
    <t xml:space="preserve">Planned completion dates should be entered for all indicators, where relevant, with N/A being entered where not applicable </t>
  </si>
  <si>
    <t>KPA No</t>
  </si>
  <si>
    <r>
      <rPr>
        <sz val="8"/>
        <rFont val="Arial"/>
        <family val="2"/>
      </rPr>
      <t>Cat.
For</t>
    </r>
    <r>
      <rPr>
        <sz val="7"/>
        <rFont val="Arial"/>
        <family val="2"/>
      </rPr>
      <t xml:space="preserve"> KPA Group</t>
    </r>
  </si>
  <si>
    <t>KPI No</t>
  </si>
  <si>
    <r>
      <t xml:space="preserve">Cat.
</t>
    </r>
    <r>
      <rPr>
        <sz val="7"/>
        <rFont val="Arial"/>
        <family val="2"/>
      </rPr>
      <t>For KPA</t>
    </r>
  </si>
  <si>
    <t>Data source</t>
  </si>
  <si>
    <t>Input</t>
  </si>
  <si>
    <r>
      <t xml:space="preserve">% Industry members of adoption team approved by the relevant Task Force member
</t>
    </r>
    <r>
      <rPr>
        <b/>
        <sz val="7"/>
        <rFont val="Arial"/>
        <family val="2"/>
      </rPr>
      <t xml:space="preserve">%  | Date when team estasblished </t>
    </r>
  </si>
  <si>
    <t>Team records</t>
  </si>
  <si>
    <t>Monthly until workshop completed</t>
  </si>
  <si>
    <t>T2</t>
  </si>
  <si>
    <t xml:space="preserve">Ensure discipline input
  </t>
  </si>
  <si>
    <t>T3</t>
  </si>
  <si>
    <t xml:space="preserve">Ensure group input </t>
  </si>
  <si>
    <r>
      <t xml:space="preserve">Circular, to Group structures, with criteria, requesting endorsement of listed participants or identification of persons who should be added to the list . 
</t>
    </r>
    <r>
      <rPr>
        <b/>
        <sz val="7"/>
        <rFont val="Arial"/>
        <family val="2"/>
      </rPr>
      <t>Estimate  % complete | date when completed</t>
    </r>
  </si>
  <si>
    <t>T4</t>
  </si>
  <si>
    <t>Approved participants list</t>
  </si>
  <si>
    <r>
      <t xml:space="preserve">Head of Hub approved list of workshop participants
</t>
    </r>
    <r>
      <rPr>
        <b/>
        <sz val="7"/>
        <rFont val="Arial"/>
        <family val="2"/>
      </rPr>
      <t xml:space="preserve"> Yes or No | date completed</t>
    </r>
  </si>
  <si>
    <t>T5</t>
  </si>
  <si>
    <t>Outcome</t>
  </si>
  <si>
    <r>
      <t xml:space="preserve">Hub Peer Group assesment using an agreed score card,  of final participants list and of process followed.
</t>
    </r>
    <r>
      <rPr>
        <b/>
        <sz val="7"/>
        <rFont val="Arial"/>
        <family val="2"/>
      </rPr>
      <t>Assessment score % | Date completed</t>
    </r>
    <r>
      <rPr>
        <sz val="7"/>
        <rFont val="Arial"/>
        <family val="2"/>
      </rPr>
      <t xml:space="preserve">   </t>
    </r>
  </si>
  <si>
    <t>M&amp;E Specialist</t>
  </si>
  <si>
    <t>T6</t>
  </si>
  <si>
    <t xml:space="preserve">Competent Facilitator </t>
  </si>
  <si>
    <r>
      <t xml:space="preserve">Competent facilitator selected, appointed and briefed at least 2 weeks before planning workshop  
</t>
    </r>
    <r>
      <rPr>
        <b/>
        <sz val="7"/>
        <rFont val="Arial"/>
        <family val="2"/>
      </rPr>
      <t xml:space="preserve">Yes or No | Date of appointment </t>
    </r>
  </si>
  <si>
    <t>T7</t>
  </si>
  <si>
    <t>Planning agenda</t>
  </si>
  <si>
    <r>
      <t xml:space="preserve">Final purpose designed workshop agenda (programme) taking handbook guidance into account
</t>
    </r>
    <r>
      <rPr>
        <b/>
        <sz val="7"/>
        <rFont val="Arial"/>
        <family val="2"/>
      </rPr>
      <t xml:space="preserve">Estimate  % complete | Date completed </t>
    </r>
  </si>
  <si>
    <t>Handbook, Team records and web-site</t>
  </si>
  <si>
    <r>
      <t xml:space="preserve">Workshop arrangements and preparation reviewed by HoH against checklist with goahead approval at least two weeks before workshop
</t>
    </r>
    <r>
      <rPr>
        <b/>
        <sz val="7"/>
        <rFont val="Arial"/>
        <family val="2"/>
      </rPr>
      <t>Yes or No | Date of approval</t>
    </r>
  </si>
  <si>
    <t xml:space="preserve">Team and HoH records </t>
  </si>
  <si>
    <t>T9</t>
  </si>
  <si>
    <t>Stakeholder consultation</t>
  </si>
  <si>
    <r>
      <t xml:space="preserve">List of experts and key stakeholders to be consulted prepared and posted on team web-site data base
</t>
    </r>
    <r>
      <rPr>
        <b/>
        <sz val="7"/>
        <rFont val="Arial"/>
        <family val="2"/>
      </rPr>
      <t xml:space="preserve">Yes or No | Date posted </t>
    </r>
    <r>
      <rPr>
        <sz val="7"/>
        <rFont val="Arial"/>
        <family val="2"/>
      </rPr>
      <t xml:space="preserve"> </t>
    </r>
  </si>
  <si>
    <t>Team records / website</t>
  </si>
  <si>
    <t>T10</t>
  </si>
  <si>
    <t xml:space="preserve">Prepared questions for input </t>
  </si>
  <si>
    <r>
      <t xml:space="preserve">Prepared questions / protocol for obtaining input from experts and key stakeholders on risks and possible leading practices.
</t>
    </r>
    <r>
      <rPr>
        <b/>
        <sz val="7"/>
        <rFont val="Arial"/>
        <family val="2"/>
      </rPr>
      <t>Estimate % complete | Date of first complete draft</t>
    </r>
    <r>
      <rPr>
        <sz val="7"/>
        <rFont val="Arial"/>
        <family val="2"/>
      </rPr>
      <t xml:space="preserve">  </t>
    </r>
  </si>
  <si>
    <t>T11</t>
  </si>
  <si>
    <t xml:space="preserve">Consultation draft expert model </t>
  </si>
  <si>
    <r>
      <t xml:space="preserve">Preliminary version of expert model to inform and guide discussions with key stakeholders
</t>
    </r>
    <r>
      <rPr>
        <b/>
        <sz val="7"/>
        <rFont val="Arial"/>
        <family val="2"/>
      </rPr>
      <t>Estimate % complete | Date completed</t>
    </r>
  </si>
  <si>
    <r>
      <t xml:space="preserve">Detailed expert models (influence diagram and causal chain summary risk table) ready for review and updating in planning workshop
</t>
    </r>
    <r>
      <rPr>
        <b/>
        <sz val="7"/>
        <rFont val="Arial"/>
        <family val="2"/>
      </rPr>
      <t>Estimate % complete | Date completed</t>
    </r>
    <r>
      <rPr>
        <sz val="7"/>
        <rFont val="Arial"/>
        <family val="2"/>
      </rPr>
      <t xml:space="preserve"> </t>
    </r>
  </si>
  <si>
    <t>T13</t>
  </si>
  <si>
    <t>Major risks and improvement possibilities</t>
  </si>
  <si>
    <r>
      <t xml:space="preserve">Summary table of major risks and improvement possibilities for review and updating in the planning workshop.
</t>
    </r>
    <r>
      <rPr>
        <b/>
        <sz val="7"/>
        <rFont val="Arial"/>
        <family val="2"/>
      </rPr>
      <t>Estimate % complete | Date completed</t>
    </r>
    <r>
      <rPr>
        <sz val="7"/>
        <rFont val="Arial"/>
        <family val="2"/>
      </rPr>
      <t xml:space="preserve"> </t>
    </r>
  </si>
  <si>
    <r>
      <t xml:space="preserve">Peer group review of expert models developed for use in the planning workshop
</t>
    </r>
    <r>
      <rPr>
        <b/>
        <sz val="7"/>
        <rFont val="Arial"/>
        <family val="2"/>
      </rPr>
      <t>Assessment score % | Date completed</t>
    </r>
  </si>
  <si>
    <t>T15</t>
  </si>
  <si>
    <t xml:space="preserve">Review of R&amp;D outcomes </t>
  </si>
  <si>
    <r>
      <t xml:space="preserve">A comprehensive critical review of the latest research findings, both locally and internationally
</t>
    </r>
    <r>
      <rPr>
        <b/>
        <sz val="7"/>
        <rFont val="Arial"/>
        <family val="2"/>
      </rPr>
      <t xml:space="preserve">Estimate % complete | Date completed </t>
    </r>
  </si>
  <si>
    <t>T16</t>
  </si>
  <si>
    <t>Industry identified practices</t>
  </si>
  <si>
    <r>
      <t xml:space="preserve">Input / suggestions about potential leading practices obtained from key persons at mines and workshop participants prior to the planning workshop (before briefing session).
</t>
    </r>
    <r>
      <rPr>
        <b/>
        <sz val="7"/>
        <rFont val="Arial"/>
        <family val="2"/>
      </rPr>
      <t>Estimate % complete | Date completed</t>
    </r>
    <r>
      <rPr>
        <sz val="7"/>
        <rFont val="Arial"/>
        <family val="2"/>
      </rPr>
      <t xml:space="preserve">   </t>
    </r>
  </si>
  <si>
    <t>T17</t>
  </si>
  <si>
    <t>Exploratory vists to mines</t>
  </si>
  <si>
    <r>
      <t xml:space="preserve">Exploratory vists to mines most likely to have a potential leading practice, based on their good performance or reputed success.
</t>
    </r>
    <r>
      <rPr>
        <b/>
        <sz val="7"/>
        <rFont val="Arial"/>
        <family val="2"/>
      </rPr>
      <t>Estimate % complete | Date completed</t>
    </r>
  </si>
  <si>
    <t>T18</t>
  </si>
  <si>
    <t>Detailed Leading Practice List</t>
  </si>
  <si>
    <r>
      <t xml:space="preserve">A consolidated list of potential leading practices, with clear descriptions of each practice, for use in the planning workshop, and for ongoing use and updating.
</t>
    </r>
    <r>
      <rPr>
        <b/>
        <sz val="7"/>
        <rFont val="Arial"/>
        <family val="2"/>
      </rPr>
      <t>Estimate % complete | Date completed</t>
    </r>
  </si>
  <si>
    <r>
      <t xml:space="preserve">Peer group review of selected leading practice against key criteria for a credible leading practice and selection procedure at the planning workshop 
</t>
    </r>
    <r>
      <rPr>
        <b/>
        <sz val="7"/>
        <rFont val="Arial"/>
        <family val="2"/>
      </rPr>
      <t xml:space="preserve">Assessment score in % | Date completed </t>
    </r>
  </si>
  <si>
    <t>Assessment form completed at workshop</t>
  </si>
  <si>
    <t>T20</t>
  </si>
  <si>
    <t xml:space="preserve">Workshop quality  </t>
  </si>
  <si>
    <r>
      <t xml:space="preserve">A standard workshop assessment form completed by all workshop participants
</t>
    </r>
    <r>
      <rPr>
        <b/>
        <sz val="7"/>
        <rFont val="Arial"/>
        <family val="2"/>
      </rPr>
      <t xml:space="preserve">Assessment score in % | Date completed </t>
    </r>
  </si>
  <si>
    <t>T21</t>
  </si>
  <si>
    <t>Group identified potential adopter mines</t>
  </si>
  <si>
    <r>
      <t xml:space="preserve">Potential adopter mines and key mine persons identified by each mining group 
</t>
    </r>
    <r>
      <rPr>
        <b/>
        <sz val="7"/>
        <rFont val="Arial"/>
        <family val="2"/>
      </rPr>
      <t>Estimate % complete | Date completed</t>
    </r>
    <r>
      <rPr>
        <sz val="7"/>
        <rFont val="Arial"/>
        <family val="2"/>
      </rPr>
      <t xml:space="preserve"> </t>
    </r>
  </si>
  <si>
    <t>Monthly until LP adoption guide completed</t>
  </si>
  <si>
    <t>T23</t>
  </si>
  <si>
    <t xml:space="preserve">Electronic adopter network </t>
  </si>
  <si>
    <r>
      <t xml:space="preserve">Electronic communication channel established with all identified key persons at potential adopter mines
</t>
    </r>
    <r>
      <rPr>
        <b/>
        <sz val="7"/>
        <rFont val="Arial"/>
        <family val="2"/>
      </rPr>
      <t xml:space="preserve">Estimate % complete | Date completed  </t>
    </r>
  </si>
  <si>
    <t>T24</t>
  </si>
  <si>
    <t>Communication with adopters</t>
  </si>
  <si>
    <t>&lt; 4 weeks</t>
  </si>
  <si>
    <t>T25</t>
  </si>
  <si>
    <t xml:space="preserve">Identification of BC recipeints </t>
  </si>
  <si>
    <r>
      <t xml:space="preserve">List of key deciders, adopters and other stakeholders relevant to adoption of the leading practice, as potential recipients of behvioural communication
</t>
    </r>
    <r>
      <rPr>
        <b/>
        <sz val="7"/>
        <rFont val="Arial"/>
        <family val="2"/>
      </rPr>
      <t>Estimate % complete | Date completed</t>
    </r>
  </si>
  <si>
    <t>T26</t>
  </si>
  <si>
    <t>Identification of key behavioural issues</t>
  </si>
  <si>
    <r>
      <t xml:space="preserve">List of hypothesised mental models and desirable leadership behaviours of key groupings for successful adoption of the leading practice
</t>
    </r>
    <r>
      <rPr>
        <b/>
        <sz val="7"/>
        <rFont val="Arial"/>
        <family val="2"/>
      </rPr>
      <t>Estimate % complete | Date completed</t>
    </r>
  </si>
  <si>
    <t>T28</t>
  </si>
  <si>
    <t xml:space="preserve">Selection of interviewees </t>
  </si>
  <si>
    <r>
      <t xml:space="preserve">A list of of interviewees representative of the identified deciders, adopters and key stakeholders across the spectrum of potential adoption mines
</t>
    </r>
    <r>
      <rPr>
        <b/>
        <sz val="7"/>
        <rFont val="Arial"/>
        <family val="2"/>
      </rPr>
      <t>Estimate % complete | Date completed</t>
    </r>
  </si>
  <si>
    <t>T29</t>
  </si>
  <si>
    <t xml:space="preserve">Competent interviewers </t>
  </si>
  <si>
    <r>
      <t xml:space="preserve">All selected interviewers meet the standards of training and briefing set by the Behaviour Specialist
</t>
    </r>
    <r>
      <rPr>
        <b/>
        <sz val="7"/>
        <rFont val="Arial"/>
        <family val="2"/>
      </rPr>
      <t>Estimate % complete | Date completed</t>
    </r>
  </si>
  <si>
    <t>T31</t>
  </si>
  <si>
    <t xml:space="preserve">Interview scripts </t>
  </si>
  <si>
    <r>
      <t xml:space="preserve">Detailed quality interview scripts for coding purposes obtianed from at least 25 interviews
</t>
    </r>
    <r>
      <rPr>
        <b/>
        <sz val="7"/>
        <rFont val="Arial"/>
        <family val="2"/>
      </rPr>
      <t>Estimate % complete | Date completed</t>
    </r>
  </si>
  <si>
    <t>T32</t>
  </si>
  <si>
    <t xml:space="preserve">Coding of Interview scripts </t>
  </si>
  <si>
    <r>
      <t xml:space="preserve">Interview scripts systematically coded by specialist or trained coder
</t>
    </r>
    <r>
      <rPr>
        <b/>
        <sz val="7"/>
        <rFont val="Arial"/>
        <family val="2"/>
      </rPr>
      <t>Estimate % complete | Date completed</t>
    </r>
    <r>
      <rPr>
        <sz val="7"/>
        <rFont val="Arial"/>
        <family val="2"/>
      </rPr>
      <t xml:space="preserve"> </t>
    </r>
  </si>
  <si>
    <r>
      <t xml:space="preserve">Detailed Behavioural Ccommunication plan for deciders signed off by Behaviour Specialist
</t>
    </r>
    <r>
      <rPr>
        <b/>
        <sz val="7"/>
        <rFont val="Arial"/>
        <family val="2"/>
      </rPr>
      <t>Estimate % complete | Date completed</t>
    </r>
    <r>
      <rPr>
        <sz val="7"/>
        <rFont val="Arial"/>
        <family val="2"/>
      </rPr>
      <t xml:space="preserve"> </t>
    </r>
  </si>
  <si>
    <t>T36</t>
  </si>
  <si>
    <t>Communication materials</t>
  </si>
  <si>
    <r>
      <t xml:space="preserve">Fully developed presentation and communication materials
</t>
    </r>
    <r>
      <rPr>
        <b/>
        <sz val="7"/>
        <rFont val="Arial"/>
        <family val="2"/>
      </rPr>
      <t>Estimate % complete | Date completed</t>
    </r>
  </si>
  <si>
    <t>T37</t>
  </si>
  <si>
    <t>Preliminary testing</t>
  </si>
  <si>
    <r>
      <t xml:space="preserve">Communication materials tested for effecttiveness and refined as necessary
</t>
    </r>
    <r>
      <rPr>
        <b/>
        <sz val="7"/>
        <rFont val="Arial"/>
        <family val="2"/>
      </rPr>
      <t>Estimate % complete | Date completed</t>
    </r>
  </si>
  <si>
    <r>
      <t xml:space="preserve">Detailed Behavioural Communication plan for use at adoption mines signed off by Behaviour Specialist
</t>
    </r>
    <r>
      <rPr>
        <b/>
        <sz val="7"/>
        <rFont val="Arial"/>
        <family val="2"/>
      </rPr>
      <t>Estimate % complete | Date completed</t>
    </r>
  </si>
  <si>
    <t>T39</t>
  </si>
  <si>
    <r>
      <t xml:space="preserve">Presentation and communication materials developed for key messages as example guidance materials for adoption mines
</t>
    </r>
    <r>
      <rPr>
        <b/>
        <sz val="7"/>
        <rFont val="Arial"/>
        <family val="2"/>
      </rPr>
      <t>Estimate % complete | Date completed</t>
    </r>
    <r>
      <rPr>
        <sz val="7"/>
        <rFont val="Arial"/>
        <family val="2"/>
      </rPr>
      <t xml:space="preserve">  </t>
    </r>
  </si>
  <si>
    <t>T40</t>
  </si>
  <si>
    <r>
      <t xml:space="preserve">Detailed Leadership Behaviour plan for use at adoption mines signed off by Behaviour Specailist
</t>
    </r>
    <r>
      <rPr>
        <b/>
        <sz val="7"/>
        <rFont val="Arial"/>
        <family val="2"/>
      </rPr>
      <t>Estimate % complete | Date completed</t>
    </r>
  </si>
  <si>
    <t>T42</t>
  </si>
  <si>
    <t xml:space="preserve">Training materials </t>
  </si>
  <si>
    <r>
      <t xml:space="preserve">Fully developed presentation and communication as example materials on Leadership Behaviour for use in training on Leading Practice
</t>
    </r>
    <r>
      <rPr>
        <b/>
        <sz val="7"/>
        <rFont val="Arial"/>
        <family val="2"/>
      </rPr>
      <t>Estimate % complete | Date completed</t>
    </r>
  </si>
  <si>
    <t>T43</t>
  </si>
  <si>
    <t>Identification of key elements</t>
  </si>
  <si>
    <r>
      <t xml:space="preserve">Drafts of the key elements of the value case and business case arguments
</t>
    </r>
    <r>
      <rPr>
        <b/>
        <sz val="7"/>
        <rFont val="Arial"/>
        <family val="2"/>
      </rPr>
      <t>Estimate % complete | Date completed</t>
    </r>
  </si>
  <si>
    <t>T44</t>
  </si>
  <si>
    <r>
      <rPr>
        <b/>
        <sz val="7"/>
        <rFont val="Arial"/>
        <family val="2"/>
      </rPr>
      <t>Consultation draft</t>
    </r>
    <r>
      <rPr>
        <sz val="7"/>
        <rFont val="Arial"/>
        <family val="2"/>
      </rPr>
      <t xml:space="preserve"> </t>
    </r>
  </si>
  <si>
    <r>
      <t xml:space="preserve">A complete draft of the value case report for consultation purposes
</t>
    </r>
    <r>
      <rPr>
        <b/>
        <sz val="7"/>
        <rFont val="Arial"/>
        <family val="2"/>
      </rPr>
      <t>Estimate % complete | Date completed</t>
    </r>
  </si>
  <si>
    <t>T45</t>
  </si>
  <si>
    <t xml:space="preserve">Updating of consultaion draft </t>
  </si>
  <si>
    <r>
      <t xml:space="preserve">Updated draft report based on input from informal consultation 
</t>
    </r>
    <r>
      <rPr>
        <b/>
        <sz val="7"/>
        <rFont val="Arial"/>
        <family val="2"/>
      </rPr>
      <t>Estimate % complete | Date completed</t>
    </r>
    <r>
      <rPr>
        <sz val="7"/>
        <rFont val="Arial"/>
        <family val="2"/>
      </rPr>
      <t xml:space="preserve"> </t>
    </r>
  </si>
  <si>
    <t>T46</t>
  </si>
  <si>
    <t>Peer review of report</t>
  </si>
  <si>
    <r>
      <t xml:space="preserve">Completed report and names of suggested reviewers submitted to HoH to initiate formal peer review process 
</t>
    </r>
    <r>
      <rPr>
        <b/>
        <sz val="7"/>
        <rFont val="Arial"/>
        <family val="2"/>
      </rPr>
      <t>Estimate % complete | Date completed</t>
    </r>
  </si>
  <si>
    <t>T48</t>
  </si>
  <si>
    <t xml:space="preserve">Communication of Value Case </t>
  </si>
  <si>
    <r>
      <t xml:space="preserve">Executive summary of Value Case report provided to all identified key adopters 
</t>
    </r>
    <r>
      <rPr>
        <b/>
        <sz val="7"/>
        <rFont val="Arial"/>
        <family val="2"/>
      </rPr>
      <t>Estimate % complete | Date completed</t>
    </r>
  </si>
  <si>
    <t>T49</t>
  </si>
  <si>
    <t xml:space="preserve">Verbal contact with key deciders </t>
  </si>
  <si>
    <r>
      <t xml:space="preserve">Direct verbal communication with key deciders at top 10 Mines, at least 
</t>
    </r>
    <r>
      <rPr>
        <b/>
        <sz val="7"/>
        <rFont val="Arial"/>
        <family val="2"/>
      </rPr>
      <t>Estimate % complete | Date completed</t>
    </r>
    <r>
      <rPr>
        <sz val="7"/>
        <rFont val="Arial"/>
        <family val="2"/>
      </rPr>
      <t xml:space="preserve">   </t>
    </r>
  </si>
  <si>
    <t>T51</t>
  </si>
  <si>
    <t xml:space="preserve">Effectiveness of BC plan </t>
  </si>
  <si>
    <r>
      <t xml:space="preserve">Telephonic application of a brief standard survey to a random sample of identified deciders prior to the Leading Practice Adoption Workshop
</t>
    </r>
    <r>
      <rPr>
        <b/>
        <sz val="7"/>
        <rFont val="Arial"/>
        <family val="2"/>
      </rPr>
      <t>Estimate % complete | Date completed</t>
    </r>
  </si>
  <si>
    <t>T52</t>
  </si>
  <si>
    <t xml:space="preserve">Investigation plan </t>
  </si>
  <si>
    <r>
      <t xml:space="preserve">Plan for conducting source mine investigations
</t>
    </r>
    <r>
      <rPr>
        <b/>
        <sz val="7"/>
        <rFont val="Arial"/>
        <family val="2"/>
      </rPr>
      <t>Estimate % complete | Date completed</t>
    </r>
  </si>
  <si>
    <t>T53</t>
  </si>
  <si>
    <t>Documentation of findings</t>
  </si>
  <si>
    <r>
      <t xml:space="preserve">Findings from source mine investigations documented and on file in website database
</t>
    </r>
    <r>
      <rPr>
        <b/>
        <sz val="7"/>
        <rFont val="Arial"/>
        <family val="2"/>
      </rPr>
      <t>Estimate % complete | Date completed</t>
    </r>
  </si>
  <si>
    <t>T54</t>
  </si>
  <si>
    <t xml:space="preserve">Consultation draft </t>
  </si>
  <si>
    <r>
      <t xml:space="preserve">Consultation draft of source mine report to obtain input from mine and adoption team members
</t>
    </r>
    <r>
      <rPr>
        <b/>
        <sz val="7"/>
        <rFont val="Arial"/>
        <family val="2"/>
      </rPr>
      <t>Estimate % complete | Date completed</t>
    </r>
  </si>
  <si>
    <t>Prepare source investigations summary report</t>
  </si>
  <si>
    <r>
      <t xml:space="preserve">A summary report that outlines and pulls together the work undetaken during the various source investigations, with the various separate reports provided as appendices
</t>
    </r>
    <r>
      <rPr>
        <b/>
        <sz val="7"/>
        <rFont val="Arial"/>
        <family val="2"/>
      </rPr>
      <t>Estimate % complete | date completed</t>
    </r>
  </si>
  <si>
    <t xml:space="preserve">Initial draft of guide </t>
  </si>
  <si>
    <r>
      <t xml:space="preserve">Updated version pro forma (generic) leading practice adoption guide to take account of specific requirements for the leading practice
</t>
    </r>
    <r>
      <rPr>
        <b/>
        <sz val="7"/>
        <rFont val="Arial"/>
        <family val="2"/>
      </rPr>
      <t>Estimate % complete | Date completed</t>
    </r>
    <r>
      <rPr>
        <sz val="7"/>
        <rFont val="Arial"/>
        <family val="2"/>
      </rPr>
      <t xml:space="preserve">   </t>
    </r>
  </si>
  <si>
    <t>Ouput</t>
  </si>
  <si>
    <t>T63</t>
  </si>
  <si>
    <t xml:space="preserve">Workshop invitations </t>
  </si>
  <si>
    <r>
      <t xml:space="preserve">Invitations to all key deciders and key stakeholders at least one month before workshop
</t>
    </r>
    <r>
      <rPr>
        <b/>
        <sz val="7"/>
        <rFont val="Arial"/>
        <family val="2"/>
      </rPr>
      <t>Estimate % complete | Date completed</t>
    </r>
    <r>
      <rPr>
        <sz val="7"/>
        <rFont val="Arial"/>
        <family val="2"/>
      </rPr>
      <t xml:space="preserve"> </t>
    </r>
  </si>
  <si>
    <t>Two months before to one after workshop</t>
  </si>
  <si>
    <t>T64</t>
  </si>
  <si>
    <t xml:space="preserve">Preparation of presenters </t>
  </si>
  <si>
    <r>
      <t xml:space="preserve">Presenters identified, content of presentations broadly agreed, and presenters briefed for workshop
</t>
    </r>
    <r>
      <rPr>
        <b/>
        <sz val="7"/>
        <rFont val="Arial"/>
        <family val="2"/>
      </rPr>
      <t>Estimate % complete | Date completed</t>
    </r>
    <r>
      <rPr>
        <sz val="7"/>
        <rFont val="Arial"/>
        <family val="2"/>
      </rPr>
      <t xml:space="preserve"> </t>
    </r>
  </si>
  <si>
    <r>
      <t xml:space="preserve">A standard workshop assessment form completed by all workshop participants to assess effectiveness of presentations on Leading Practice, value case, adoption guide and COPA
</t>
    </r>
    <r>
      <rPr>
        <b/>
        <sz val="7"/>
        <rFont val="Arial"/>
        <family val="2"/>
      </rPr>
      <t>Assessment score % | Date completed</t>
    </r>
    <r>
      <rPr>
        <sz val="7"/>
        <rFont val="Arial"/>
        <family val="2"/>
      </rPr>
      <t xml:space="preserve"> </t>
    </r>
  </si>
  <si>
    <t>T67</t>
  </si>
  <si>
    <t>Ongoing during COPA process</t>
  </si>
  <si>
    <t>T69</t>
  </si>
  <si>
    <t xml:space="preserve">COPA modus operandi </t>
  </si>
  <si>
    <r>
      <t xml:space="preserve">COPA modus operandi proposed, discussed and agreed at with COPA members within 4 weeks of establishing the COPA
</t>
    </r>
    <r>
      <rPr>
        <b/>
        <sz val="7"/>
        <rFont val="Arial"/>
        <family val="2"/>
      </rPr>
      <t>Estimate % complete | Date completed</t>
    </r>
    <r>
      <rPr>
        <sz val="7"/>
        <rFont val="Arial"/>
        <family val="2"/>
      </rPr>
      <t xml:space="preserve"> </t>
    </r>
  </si>
  <si>
    <t>100% within 4 weeks of workshop</t>
  </si>
  <si>
    <t>T70</t>
  </si>
  <si>
    <t xml:space="preserve">Website access </t>
  </si>
  <si>
    <r>
      <t xml:space="preserve">All COPA members have access to website and to all COPA documents within 4 weeks of workshop
</t>
    </r>
    <r>
      <rPr>
        <b/>
        <sz val="7"/>
        <rFont val="Arial"/>
        <family val="2"/>
      </rPr>
      <t>Estimate % complete | Date completed</t>
    </r>
    <r>
      <rPr>
        <sz val="7"/>
        <rFont val="Arial"/>
        <family val="2"/>
      </rPr>
      <t xml:space="preserve">  </t>
    </r>
  </si>
  <si>
    <t>T71</t>
  </si>
  <si>
    <t>Updated membership list</t>
  </si>
  <si>
    <r>
      <t xml:space="preserve">A updated list of COPA members with position and contact details to be available on the website
</t>
    </r>
    <r>
      <rPr>
        <b/>
        <sz val="7"/>
        <rFont val="Arial"/>
        <family val="2"/>
      </rPr>
      <t xml:space="preserve">Yes or No | Date completed </t>
    </r>
  </si>
  <si>
    <t>T74</t>
  </si>
  <si>
    <t xml:space="preserve">Adoption investigation process </t>
  </si>
  <si>
    <t>&gt; 90%  within 3 months</t>
  </si>
  <si>
    <t>Quarterly, during COPA process</t>
  </si>
  <si>
    <t>T76</t>
  </si>
  <si>
    <t>Potential first adopters</t>
  </si>
  <si>
    <r>
      <t xml:space="preserve">No of potential first adoption mines identified and assessed prior to leading practice adoption workshop
</t>
    </r>
    <r>
      <rPr>
        <b/>
        <sz val="7"/>
        <rFont val="Arial"/>
        <family val="2"/>
      </rPr>
      <t>No of mines</t>
    </r>
  </si>
  <si>
    <t xml:space="preserve">From 3 months before planned agreement </t>
  </si>
  <si>
    <t>&gt; 3</t>
  </si>
  <si>
    <t>T77</t>
  </si>
  <si>
    <t>Envisaged working relationship</t>
  </si>
  <si>
    <r>
      <t xml:space="preserve">Outline of envisaged working relationship prepared as input for discussion with selected first adoption mine
</t>
    </r>
    <r>
      <rPr>
        <b/>
        <sz val="7"/>
        <rFont val="Arial"/>
        <family val="2"/>
      </rPr>
      <t>Estimate % complete | Date completed</t>
    </r>
    <r>
      <rPr>
        <sz val="7"/>
        <rFont val="Arial"/>
        <family val="2"/>
      </rPr>
      <t xml:space="preserve"> </t>
    </r>
  </si>
  <si>
    <t>Ongoing during mine adoption process</t>
  </si>
  <si>
    <t>T80</t>
  </si>
  <si>
    <t>Harmonisation process</t>
  </si>
  <si>
    <r>
      <t xml:space="preserve">Documented adjustments to the basic leading practice with details of lessons learnt 
</t>
    </r>
    <r>
      <rPr>
        <b/>
        <sz val="7"/>
        <rFont val="Arial"/>
        <family val="2"/>
      </rPr>
      <t xml:space="preserve">Estimate % complete | Date completed  </t>
    </r>
  </si>
  <si>
    <r>
      <t xml:space="preserve">Customised Behavioural Communication and Leadership Behaviour plans involving proper application of customisation process 
</t>
    </r>
    <r>
      <rPr>
        <b/>
        <sz val="7"/>
        <rFont val="Arial"/>
        <family val="2"/>
      </rPr>
      <t>Estimate % complete | Date completed</t>
    </r>
    <r>
      <rPr>
        <sz val="7"/>
        <rFont val="Arial"/>
        <family val="2"/>
      </rPr>
      <t xml:space="preserve"> </t>
    </r>
  </si>
  <si>
    <t>T83</t>
  </si>
  <si>
    <r>
      <t xml:space="preserve">Completed training lesson plans ready for use in the mine's training prior to introduction of the leading practice 
</t>
    </r>
    <r>
      <rPr>
        <b/>
        <sz val="7"/>
        <rFont val="Arial"/>
        <family val="2"/>
      </rPr>
      <t>Estimate % complete | Date completed</t>
    </r>
    <r>
      <rPr>
        <sz val="7"/>
        <rFont val="Arial"/>
        <family val="2"/>
      </rPr>
      <t xml:space="preserve">  </t>
    </r>
  </si>
  <si>
    <r>
      <t xml:space="preserve">Assessment of effectiveness of BC and LB plans using behaviour modification survey tool developed by Behaviour Specialist
</t>
    </r>
    <r>
      <rPr>
        <b/>
        <sz val="7"/>
        <rFont val="Arial"/>
        <family val="2"/>
      </rPr>
      <t>Assessment score in % |Date completed</t>
    </r>
  </si>
  <si>
    <t>T86</t>
  </si>
  <si>
    <t xml:space="preserve">Piloting of Leading Practice </t>
  </si>
  <si>
    <r>
      <t xml:space="preserve">Document setting out lessons learnt in piloting the leading practice at the mine
</t>
    </r>
    <r>
      <rPr>
        <b/>
        <sz val="7"/>
        <rFont val="Arial"/>
        <family val="2"/>
      </rPr>
      <t>Estimate of % complete|date piloting initiated</t>
    </r>
    <r>
      <rPr>
        <sz val="7"/>
        <rFont val="Arial"/>
        <family val="2"/>
      </rPr>
      <t xml:space="preserve"> </t>
    </r>
  </si>
  <si>
    <t>T87</t>
  </si>
  <si>
    <t>Roll-out plan</t>
  </si>
  <si>
    <r>
      <t xml:space="preserve">Copy of agreed roll-out plan with comments on key issues and details of lessons learnt 
</t>
    </r>
    <r>
      <rPr>
        <b/>
        <sz val="7"/>
        <rFont val="Arial"/>
        <family val="2"/>
      </rPr>
      <t xml:space="preserve">Estimate % complete | Date completed </t>
    </r>
  </si>
  <si>
    <t>T89</t>
  </si>
  <si>
    <t>Consultation draft of report</t>
  </si>
  <si>
    <r>
      <t xml:space="preserve">Consultation draft of report on adoption at first mine, including an outline of key lessons learnt for use in preparation of leading practice adoption guiide 
</t>
    </r>
    <r>
      <rPr>
        <b/>
        <sz val="7"/>
        <rFont val="Arial"/>
        <family val="2"/>
      </rPr>
      <t>Estimate % complete | Date completed</t>
    </r>
  </si>
  <si>
    <r>
      <t xml:space="preserve">Hub Peer Group assesment using an agreed score card for assessing draft reports on adoption of leading practice at first adoption mine
</t>
    </r>
    <r>
      <rPr>
        <b/>
        <sz val="7"/>
        <rFont val="Arial"/>
        <family val="2"/>
      </rPr>
      <t>Assessment score % | Date completed</t>
    </r>
    <r>
      <rPr>
        <sz val="7"/>
        <rFont val="Arial"/>
        <family val="2"/>
      </rPr>
      <t xml:space="preserve">   </t>
    </r>
  </si>
  <si>
    <t>T92</t>
  </si>
  <si>
    <t>Consultation draft of final guide</t>
  </si>
  <si>
    <r>
      <t xml:space="preserve">Consultation draft of proposed final leading practice adoption guide, incorporating findings and lessons learnt  at first adoption mine
</t>
    </r>
    <r>
      <rPr>
        <b/>
        <sz val="7"/>
        <rFont val="Arial"/>
        <family val="2"/>
      </rPr>
      <t>Assessment score % | Date completed</t>
    </r>
    <r>
      <rPr>
        <sz val="7"/>
        <rFont val="Arial"/>
        <family val="2"/>
      </rPr>
      <t xml:space="preserve"> </t>
    </r>
  </si>
  <si>
    <r>
      <rPr>
        <sz val="7"/>
        <rFont val="Arial"/>
        <family val="2"/>
      </rPr>
      <t>Number of mines that have appointed an adoption team and a manager to champion adoption of the leading practice across the mine</t>
    </r>
    <r>
      <rPr>
        <b/>
        <sz val="7"/>
        <rFont val="Arial"/>
        <family val="2"/>
      </rPr>
      <t xml:space="preserve">
Number of mines | Date appointed</t>
    </r>
  </si>
  <si>
    <t>Implementation plan (Including M&amp;E)</t>
  </si>
  <si>
    <r>
      <rPr>
        <sz val="7"/>
        <rFont val="Arial"/>
        <family val="2"/>
      </rPr>
      <t>Number of mines that have provided copies to MOSH adoption team manager of acceptable implementation plans to adopt the leading practice</t>
    </r>
    <r>
      <rPr>
        <b/>
        <sz val="7"/>
        <rFont val="Arial"/>
        <family val="2"/>
      </rPr>
      <t xml:space="preserve"> 
Number of mines | % of potential adoption mines </t>
    </r>
  </si>
  <si>
    <r>
      <rPr>
        <sz val="7"/>
        <rFont val="Arial"/>
        <family val="2"/>
      </rPr>
      <t>Number of mines with approved provisions to accommodate learning during adoption without undue impact on production bonuses</t>
    </r>
    <r>
      <rPr>
        <b/>
        <sz val="7"/>
        <rFont val="Arial"/>
        <family val="2"/>
      </rPr>
      <t xml:space="preserve">
Number of mines | % of actual adopter mines </t>
    </r>
  </si>
  <si>
    <r>
      <rPr>
        <sz val="7"/>
        <rFont val="Arial"/>
        <family val="2"/>
      </rPr>
      <t>Number of mines that report successful harmonisation of the leading practice to take account of mine circumstances without compromising key elements of the Leading Practice</t>
    </r>
    <r>
      <rPr>
        <b/>
        <sz val="7"/>
        <rFont val="Arial"/>
        <family val="2"/>
      </rPr>
      <t xml:space="preserve"> 
Number of mines | % of potential adoption mines </t>
    </r>
  </si>
  <si>
    <r>
      <rPr>
        <sz val="7"/>
        <rFont val="Arial"/>
        <family val="2"/>
      </rPr>
      <t xml:space="preserve">Number of mines that report they have implemented a risk assessment on adoption of the leading practice according to guidance provided in adoption guide  </t>
    </r>
    <r>
      <rPr>
        <b/>
        <sz val="7"/>
        <rFont val="Arial"/>
        <family val="2"/>
      </rPr>
      <t xml:space="preserve">
Number of mines | % of potential adoption mines </t>
    </r>
  </si>
  <si>
    <r>
      <rPr>
        <sz val="7"/>
        <rFont val="Arial"/>
        <family val="2"/>
      </rPr>
      <t xml:space="preserve">Number of mines that report management sign-off according to guidance provided in adoption guide  </t>
    </r>
    <r>
      <rPr>
        <b/>
        <sz val="7"/>
        <rFont val="Arial"/>
        <family val="2"/>
      </rPr>
      <t xml:space="preserve">
Number of mines | % of potential adoption mines </t>
    </r>
  </si>
  <si>
    <r>
      <rPr>
        <sz val="7"/>
        <rFont val="Arial"/>
        <family val="2"/>
      </rPr>
      <t xml:space="preserve">Number of mines that report that they have initiated piloting of the leading practice according to guidance provided in adoption guide  </t>
    </r>
    <r>
      <rPr>
        <b/>
        <sz val="7"/>
        <rFont val="Arial"/>
        <family val="2"/>
      </rPr>
      <t xml:space="preserve">
Number of mines | % of potential adoption mines </t>
    </r>
  </si>
  <si>
    <r>
      <rPr>
        <sz val="7"/>
        <rFont val="Arial"/>
        <family val="2"/>
      </rPr>
      <t xml:space="preserve">Number of mines that report completion of the required mine-wide leading practice roll-out plan according to guidance provided in adoption guide  </t>
    </r>
    <r>
      <rPr>
        <b/>
        <sz val="7"/>
        <rFont val="Arial"/>
        <family val="2"/>
      </rPr>
      <t xml:space="preserve">
Number of mines | % of potential adoption mines </t>
    </r>
  </si>
  <si>
    <r>
      <rPr>
        <sz val="7"/>
        <rFont val="Arial"/>
        <family val="2"/>
      </rPr>
      <t xml:space="preserve">Number of mines that have provided documentation confirming adoption of the leading practice according to guidance provided in adoption guide   </t>
    </r>
    <r>
      <rPr>
        <b/>
        <sz val="7"/>
        <rFont val="Arial"/>
        <family val="2"/>
      </rPr>
      <t xml:space="preserve">
Number of mines | % of potential adoption mines </t>
    </r>
  </si>
  <si>
    <t>T116</t>
  </si>
  <si>
    <t>Practice 5: Name</t>
  </si>
  <si>
    <t>T117</t>
  </si>
  <si>
    <t>Practice 6: Name</t>
  </si>
  <si>
    <t>T118</t>
  </si>
  <si>
    <t>Practice 7: Name</t>
  </si>
  <si>
    <r>
      <t xml:space="preserve">Definition of measurement that needs to be made at time of assessment and prior to implementation of the leading practice(by MOSH adoption team)
</t>
    </r>
    <r>
      <rPr>
        <b/>
        <sz val="7"/>
        <rFont val="Arial"/>
        <family val="2"/>
      </rPr>
      <t>Ongoing measure | Baseline measure</t>
    </r>
  </si>
  <si>
    <t>M&amp;E Specialist / Team records / website</t>
  </si>
  <si>
    <t>50% of projected - within 2 years</t>
  </si>
  <si>
    <t>T121</t>
  </si>
  <si>
    <t>Lead indicator 3: Name</t>
  </si>
  <si>
    <t>T124</t>
  </si>
  <si>
    <t>Lag Indicator 3: Name</t>
  </si>
  <si>
    <t>Notes:</t>
  </si>
  <si>
    <t>KPA No.</t>
  </si>
  <si>
    <r>
      <t xml:space="preserve">Cat.
For </t>
    </r>
    <r>
      <rPr>
        <sz val="7"/>
        <rFont val="Arial"/>
        <family val="2"/>
      </rPr>
      <t>KPA Group</t>
    </r>
  </si>
  <si>
    <r>
      <t>Cat.
For</t>
    </r>
    <r>
      <rPr>
        <sz val="7"/>
        <rFont val="Arial"/>
        <family val="2"/>
      </rPr>
      <t xml:space="preserve"> KPA</t>
    </r>
  </si>
  <si>
    <t>H1</t>
  </si>
  <si>
    <t>Stakeholder identifiation</t>
  </si>
  <si>
    <r>
      <t xml:space="preserve">Key stakeholders identified and stakeholder map prepared
</t>
    </r>
    <r>
      <rPr>
        <b/>
        <sz val="7"/>
        <rFont val="Arial"/>
        <family val="2"/>
      </rPr>
      <t>Estimate % complete | Date when list finalised</t>
    </r>
  </si>
  <si>
    <t>Learning Hub records / Behaviour Specialist</t>
  </si>
  <si>
    <t>Monthly until plan assessed</t>
  </si>
  <si>
    <t>H2</t>
  </si>
  <si>
    <t>Effective Survey Questionnaire</t>
  </si>
  <si>
    <r>
      <t xml:space="preserve">Survey protocol and questionnaire to identify communication requirements in regard to stakeholders' acceptance and support of the adoption system 
</t>
    </r>
    <r>
      <rPr>
        <b/>
        <sz val="7"/>
        <rFont val="Arial"/>
        <family val="2"/>
      </rPr>
      <t>Estimate % complete | Date when completed</t>
    </r>
  </si>
  <si>
    <t>H3</t>
  </si>
  <si>
    <t xml:space="preserve">Effective interview process </t>
  </si>
  <si>
    <r>
      <t xml:space="preserve">Interviews conducted by trained interviewers with selected sample of identified key stakeholders
</t>
    </r>
    <r>
      <rPr>
        <b/>
        <sz val="7"/>
        <rFont val="Arial"/>
        <family val="2"/>
      </rPr>
      <t>Estimate % complete | Date when completed</t>
    </r>
  </si>
  <si>
    <t>H4</t>
  </si>
  <si>
    <t>Input from Adoption Team Managers</t>
  </si>
  <si>
    <r>
      <t xml:space="preserve">Obtain inputs from Adoption Team managers about key information to be communicated
</t>
    </r>
    <r>
      <rPr>
        <b/>
        <sz val="7"/>
        <rFont val="Arial"/>
        <family val="2"/>
      </rPr>
      <t>Estimate % completed | Date completed</t>
    </r>
  </si>
  <si>
    <t>Learning Hub Records</t>
  </si>
  <si>
    <r>
      <t xml:space="preserve">Detailed communication plan signed off by Behaviour Specialist 
</t>
    </r>
    <r>
      <rPr>
        <b/>
        <sz val="7"/>
        <rFont val="Arial"/>
        <family val="2"/>
      </rPr>
      <t>Estimate % completed | Date completed</t>
    </r>
  </si>
  <si>
    <t>H6</t>
  </si>
  <si>
    <t>Communication materials piloted</t>
  </si>
  <si>
    <r>
      <t xml:space="preserve">Communication materials tested for effectiveness and refined as necessary
</t>
    </r>
    <r>
      <rPr>
        <b/>
        <sz val="7"/>
        <rFont val="Arial"/>
        <family val="2"/>
      </rPr>
      <t>Assessment score %  | Date completed</t>
    </r>
    <r>
      <rPr>
        <sz val="7"/>
        <rFont val="Arial"/>
        <family val="2"/>
      </rPr>
      <t xml:space="preserve">
</t>
    </r>
  </si>
  <si>
    <r>
      <t xml:space="preserve">Peer group review using score card for assessing the strategic communication plan
</t>
    </r>
    <r>
      <rPr>
        <b/>
        <sz val="7"/>
        <rFont val="Arial"/>
        <family val="2"/>
      </rPr>
      <t>Assessment score % | Date completed</t>
    </r>
  </si>
  <si>
    <t>Learning Hub Records / M&amp;E Specialist</t>
  </si>
  <si>
    <t>H8</t>
  </si>
  <si>
    <t xml:space="preserve">Reporting Procedures </t>
  </si>
  <si>
    <r>
      <t xml:space="preserve">Procedures developed and agreed with communicators for providing feedback from stakeholders in implementing the communication plan 
</t>
    </r>
    <r>
      <rPr>
        <b/>
        <sz val="7"/>
        <rFont val="Arial"/>
        <family val="2"/>
      </rPr>
      <t>Yes or No | Date approved</t>
    </r>
  </si>
  <si>
    <t>Learning Hub Records / Behaviour Specialist</t>
  </si>
  <si>
    <t>Monthly during communication programme</t>
  </si>
  <si>
    <t>H10</t>
  </si>
  <si>
    <t xml:space="preserve">Slippage-Scheduled communications missed </t>
  </si>
  <si>
    <r>
      <t xml:space="preserve">Number of missed communication due dates
</t>
    </r>
    <r>
      <rPr>
        <b/>
        <sz val="7"/>
        <rFont val="Arial"/>
        <family val="2"/>
      </rPr>
      <t>% missed | Last missed date</t>
    </r>
  </si>
  <si>
    <r>
      <t>&lt;90</t>
    </r>
    <r>
      <rPr>
        <strike/>
        <sz val="7"/>
        <rFont val="Arial"/>
        <family val="2"/>
      </rPr>
      <t>%</t>
    </r>
  </si>
  <si>
    <t>H12</t>
  </si>
  <si>
    <t>Post advertised</t>
  </si>
  <si>
    <r>
      <rPr>
        <sz val="7"/>
        <rFont val="Arial"/>
        <family val="2"/>
      </rPr>
      <t>Detailed functions and skill requirements for learning hub support person / provider discussed with teams and secretariat and post advertised</t>
    </r>
    <r>
      <rPr>
        <b/>
        <sz val="7"/>
        <rFont val="Arial"/>
        <family val="2"/>
      </rPr>
      <t xml:space="preserve">
Estimate % completed | Date post advertised</t>
    </r>
  </si>
  <si>
    <t>Learning Hub Records / HoH</t>
  </si>
  <si>
    <t>Monthly until post filled</t>
  </si>
  <si>
    <r>
      <t xml:space="preserve">Potential adoption team managers identified as replacements for all current incumbents at least six months prior to their scheduled departure.  
</t>
    </r>
    <r>
      <rPr>
        <b/>
        <sz val="7"/>
        <rFont val="Arial"/>
        <family val="2"/>
      </rPr>
      <t>Estimate % completed | Date list finalised</t>
    </r>
  </si>
  <si>
    <t>H16</t>
  </si>
  <si>
    <t>Peer group assessment process developed</t>
  </si>
  <si>
    <r>
      <t xml:space="preserve">A document outlining proposed peer group assessment process agreed
</t>
    </r>
    <r>
      <rPr>
        <b/>
        <sz val="7"/>
        <rFont val="Arial"/>
        <family val="2"/>
      </rPr>
      <t>Estimate % complete | Date completed</t>
    </r>
  </si>
  <si>
    <t>Monthly until completed</t>
  </si>
  <si>
    <t>Hub Peer Group Assessment process established</t>
  </si>
  <si>
    <t>Monthly until established</t>
  </si>
  <si>
    <r>
      <t xml:space="preserve">Assessment score in % of the effectiveness of the Hub's peer group quality assurance process, using a score card developed for this annual review
</t>
    </r>
    <r>
      <rPr>
        <b/>
        <sz val="7"/>
        <rFont val="Arial"/>
        <family val="2"/>
      </rPr>
      <t>Assessment score % | Date completed</t>
    </r>
  </si>
  <si>
    <t>One month prior to annual review meeting</t>
  </si>
  <si>
    <t>H20</t>
  </si>
  <si>
    <t xml:space="preserve">Proposed shorter adoption process approved </t>
  </si>
  <si>
    <r>
      <t xml:space="preserve">Agreement on proposed shorter adoption process obtained from relevant structures
</t>
    </r>
    <r>
      <rPr>
        <b/>
        <sz val="7"/>
        <rFont val="Arial"/>
        <family val="2"/>
      </rPr>
      <t>Estimate % complete | Date completed</t>
    </r>
  </si>
  <si>
    <t>Monthly until agreement</t>
  </si>
  <si>
    <t>Monthly until complete</t>
  </si>
  <si>
    <t>Specialist: M&amp;E/ website</t>
  </si>
  <si>
    <t>Monthly until posted</t>
  </si>
  <si>
    <r>
      <t>Assessment score in % of the extent that the revisions meet the needs of the MOSH Adoption teams</t>
    </r>
    <r>
      <rPr>
        <b/>
        <sz val="7"/>
        <rFont val="Arial"/>
        <family val="2"/>
      </rPr>
      <t xml:space="preserve">
Assessment score %  | Date of assessment</t>
    </r>
  </si>
  <si>
    <t>Six monthly after completion of revisions</t>
  </si>
  <si>
    <t>Monthly until done</t>
  </si>
  <si>
    <t>H25</t>
  </si>
  <si>
    <t>Completed processes</t>
  </si>
  <si>
    <r>
      <t xml:space="preserve">Number of shortened adoption processes completed in previous 12 months 
</t>
    </r>
    <r>
      <rPr>
        <b/>
        <sz val="7"/>
        <rFont val="Arial"/>
        <family val="2"/>
      </rPr>
      <t>No | Date of latest completion</t>
    </r>
  </si>
  <si>
    <t>Website / Team records / M&amp;E Specialist</t>
  </si>
  <si>
    <t>Monthly from date of workshop</t>
  </si>
  <si>
    <r>
      <t xml:space="preserve">Assessment score in % of the effectiveness of shortened adoption process, using a purpose designed questionnaire to assess effectiveness
</t>
    </r>
    <r>
      <rPr>
        <b/>
        <sz val="7"/>
        <rFont val="Arial"/>
        <family val="2"/>
      </rPr>
      <t>Assessment score %  | Date of assessment</t>
    </r>
  </si>
  <si>
    <t>Six monthly, from date of workshop</t>
  </si>
  <si>
    <r>
      <t xml:space="preserve">Survey questionnaire to assess the effectiveness of the MOSH Adoption system in contributing towards achievement of  zero harm discussed and agreed. 
</t>
    </r>
    <r>
      <rPr>
        <b/>
        <sz val="7"/>
        <rFont val="Arial"/>
        <family val="2"/>
      </rPr>
      <t>Estimate % complete | Date completed</t>
    </r>
  </si>
  <si>
    <t>Website database / Specialist: M&amp;E</t>
  </si>
  <si>
    <r>
      <t xml:space="preserve">Detailed assessment report on survey results on effectiveness of the MOSH adoption system in contributing towards achievement of zero harm
</t>
    </r>
    <r>
      <rPr>
        <b/>
        <sz val="7"/>
        <rFont val="Arial"/>
        <family val="2"/>
      </rPr>
      <t>Estimate % complete | Date completed</t>
    </r>
  </si>
  <si>
    <t>Monthly from survey to completion</t>
  </si>
  <si>
    <r>
      <t xml:space="preserve">Assessment score in % of the effectiveness of the MOSH adoption system in contributing towards achievement of zero harm
</t>
    </r>
    <r>
      <rPr>
        <b/>
        <sz val="7"/>
        <rFont val="Arial"/>
        <family val="2"/>
      </rPr>
      <t>Assessment score %  | Date of assessment</t>
    </r>
  </si>
  <si>
    <t>Annually, before annual review meeting</t>
  </si>
  <si>
    <t>H30</t>
  </si>
  <si>
    <t>Credible potential learning institutions and the key persons  identified</t>
  </si>
  <si>
    <r>
      <t xml:space="preserve">Key persons identified at two or more key learning institutions who are agreeable to introducing MOSH related courses
</t>
    </r>
    <r>
      <rPr>
        <b/>
        <sz val="7"/>
        <rFont val="Arial"/>
        <family val="2"/>
      </rPr>
      <t xml:space="preserve">Estimate % completed | date when completed  </t>
    </r>
  </si>
  <si>
    <t>H32</t>
  </si>
  <si>
    <t xml:space="preserve">Approved course material </t>
  </si>
  <si>
    <r>
      <t xml:space="preserve">Agreed MOSH related course  material for use in existing or new courses
</t>
    </r>
    <r>
      <rPr>
        <b/>
        <sz val="7"/>
        <rFont val="Arial"/>
        <family val="2"/>
      </rPr>
      <t>Estimate % complete | Date completed</t>
    </r>
  </si>
  <si>
    <t>Monthly from agreement until complete</t>
  </si>
  <si>
    <t>Team Records / Meeting Registers / website database</t>
  </si>
  <si>
    <t>M&amp;E Specialist / Meeting Register / Website database</t>
  </si>
  <si>
    <t>Annually after review meeting</t>
  </si>
  <si>
    <t>M&amp;E Specialist / Behaviour Specialist / Website database</t>
  </si>
  <si>
    <t>M&amp;E Specialist / Head of Hub / Company reports / Website database</t>
  </si>
  <si>
    <t>M&amp;E Specialist / HoH records</t>
  </si>
  <si>
    <t>H42</t>
  </si>
  <si>
    <t xml:space="preserve">Final web-site specifications </t>
  </si>
  <si>
    <r>
      <t xml:space="preserve">Functionality and design of the MOSH website discussed and agreed and the request for proposal issued
</t>
    </r>
    <r>
      <rPr>
        <b/>
        <sz val="7"/>
        <rFont val="Arial"/>
        <family val="2"/>
      </rPr>
      <t>Estimate % complete | date when completed</t>
    </r>
  </si>
  <si>
    <t>M&amp;E Specialist / Hub records</t>
  </si>
  <si>
    <t>M&amp;E Specialist / Website reports</t>
  </si>
  <si>
    <t>H46</t>
  </si>
  <si>
    <t xml:space="preserve">Public utilisation  </t>
  </si>
  <si>
    <r>
      <rPr>
        <sz val="7"/>
        <rFont val="Arial"/>
        <family val="2"/>
      </rPr>
      <t>Number of visits / month by unregistered /public users</t>
    </r>
    <r>
      <rPr>
        <b/>
        <sz val="7"/>
        <rFont val="Arial"/>
        <family val="2"/>
      </rPr>
      <t xml:space="preserve">
Number of visits | date of last visit</t>
    </r>
  </si>
  <si>
    <t>&gt;100</t>
  </si>
  <si>
    <t>H47</t>
  </si>
  <si>
    <t>Unscheduled downtime</t>
  </si>
  <si>
    <r>
      <rPr>
        <sz val="7"/>
        <rFont val="Arial"/>
        <family val="2"/>
      </rPr>
      <t>Number of hours / month of unscheduled downtime</t>
    </r>
    <r>
      <rPr>
        <b/>
        <sz val="7"/>
        <rFont val="Arial"/>
        <family val="2"/>
      </rPr>
      <t xml:space="preserve">
Hours / month | Date of last downtime</t>
    </r>
  </si>
  <si>
    <t>&lt; 5 hrs / month</t>
  </si>
  <si>
    <t>M&amp;E Specialist / Website database</t>
  </si>
  <si>
    <t>Annually before review meeting</t>
  </si>
  <si>
    <t>H49</t>
  </si>
  <si>
    <t>Complaints and suggestions</t>
  </si>
  <si>
    <r>
      <t xml:space="preserve">Number of complaints and or suggested improvements received over the past three months
</t>
    </r>
    <r>
      <rPr>
        <b/>
        <sz val="7"/>
        <rFont val="Arial"/>
        <family val="2"/>
      </rPr>
      <t>Number received | Date of last complaint or suggestion</t>
    </r>
  </si>
  <si>
    <t>&lt; 10</t>
  </si>
  <si>
    <t>H50</t>
  </si>
  <si>
    <t xml:space="preserve">Function and required skills </t>
  </si>
  <si>
    <r>
      <t xml:space="preserve">Function and required skills of MOSH Trainees discussed and agreed within the hub
</t>
    </r>
    <r>
      <rPr>
        <b/>
        <sz val="7"/>
        <rFont val="Arial"/>
        <family val="2"/>
      </rPr>
      <t>Estimate % complete | Date when agreed</t>
    </r>
  </si>
  <si>
    <t>Behaviour Specialist / website database</t>
  </si>
  <si>
    <t>H51</t>
  </si>
  <si>
    <t xml:space="preserve">Industry input </t>
  </si>
  <si>
    <r>
      <t xml:space="preserve">Input, refinement and agreement on functions, required skills and sourcing  of MOSH trainees at a workshop involving  key mining industry HR persons
</t>
    </r>
    <r>
      <rPr>
        <b/>
        <sz val="7"/>
        <rFont val="Arial"/>
        <family val="2"/>
      </rPr>
      <t>Estimate % complete | Date of workshop</t>
    </r>
  </si>
  <si>
    <t>Monthly until after workshop</t>
  </si>
  <si>
    <t>Active MOSH Trainees</t>
  </si>
  <si>
    <r>
      <t xml:space="preserve">Number of MOSH trainees in service
</t>
    </r>
    <r>
      <rPr>
        <b/>
        <sz val="7"/>
        <rFont val="Arial"/>
        <family val="2"/>
      </rPr>
      <t xml:space="preserve">Number in service | Date of last appointment  </t>
    </r>
  </si>
  <si>
    <t>Monthly after approval</t>
  </si>
  <si>
    <t>H56</t>
  </si>
  <si>
    <t>Mentor effectiveness</t>
  </si>
  <si>
    <r>
      <t xml:space="preserve">Assessment score in % of the effectiveness of the mentorship programme using a purpose designed questionnire
</t>
    </r>
    <r>
      <rPr>
        <b/>
        <sz val="7"/>
        <rFont val="Arial"/>
        <family val="2"/>
      </rPr>
      <t>Assessment score %  | Date of assessment</t>
    </r>
  </si>
  <si>
    <t>Team Records / Field Survey / website database</t>
  </si>
  <si>
    <t>L23</t>
  </si>
  <si>
    <t>Leading practice 5 Name</t>
  </si>
  <si>
    <t>H65</t>
  </si>
  <si>
    <t>H66</t>
  </si>
  <si>
    <t>L24</t>
  </si>
  <si>
    <t>Leading practice 6 Name</t>
  </si>
  <si>
    <t>H67</t>
  </si>
  <si>
    <t>H68</t>
  </si>
  <si>
    <t>L25</t>
  </si>
  <si>
    <t>Leading practice 7: Name</t>
  </si>
  <si>
    <t>H69</t>
  </si>
  <si>
    <t>H70</t>
  </si>
  <si>
    <t>L26</t>
  </si>
  <si>
    <t>Leading practice 8: Name</t>
  </si>
  <si>
    <t>H71</t>
  </si>
  <si>
    <t>H72</t>
  </si>
  <si>
    <t>L27</t>
  </si>
  <si>
    <t>Leading practice 9: Name</t>
  </si>
  <si>
    <t>H73</t>
  </si>
  <si>
    <t>H74</t>
  </si>
  <si>
    <t>L28</t>
  </si>
  <si>
    <t>Leading practice 10: Name</t>
  </si>
  <si>
    <t>H75</t>
  </si>
  <si>
    <t>H76</t>
  </si>
  <si>
    <r>
      <t xml:space="preserve">No. of adoptions of the MOSH approved SLP, as  a % of identified potential adoption mines
</t>
    </r>
    <r>
      <rPr>
        <b/>
        <sz val="7"/>
        <rFont val="Arial"/>
        <family val="2"/>
      </rPr>
      <t xml:space="preserve">% adoptions | No. of potential adoption mines  </t>
    </r>
    <r>
      <rPr>
        <sz val="7"/>
        <rFont val="Arial"/>
        <family val="2"/>
      </rPr>
      <t xml:space="preserve">  </t>
    </r>
  </si>
  <si>
    <t>L31</t>
  </si>
  <si>
    <t>SLP 3: Name</t>
  </si>
  <si>
    <t>H79</t>
  </si>
  <si>
    <t>L32</t>
  </si>
  <si>
    <t>SLP 4: Name</t>
  </si>
  <si>
    <t>H80</t>
  </si>
  <si>
    <t>L33</t>
  </si>
  <si>
    <t>SLP 5: Name</t>
  </si>
  <si>
    <t>H81</t>
  </si>
  <si>
    <t>L34</t>
  </si>
  <si>
    <t>SLP 6: Name</t>
  </si>
  <si>
    <t>H82</t>
  </si>
  <si>
    <t>M&amp;E Specialist / DMR / Team Records / website database</t>
  </si>
  <si>
    <t xml:space="preserve">&gt; 20 % </t>
  </si>
  <si>
    <r>
      <t xml:space="preserve">No of persons exposed to noise levels &gt; 95 dbA
</t>
    </r>
    <r>
      <rPr>
        <b/>
        <sz val="7"/>
        <rFont val="Arial"/>
        <family val="2"/>
      </rPr>
      <t>No of persons | % improvement in past 12 months</t>
    </r>
  </si>
  <si>
    <r>
      <t xml:space="preserve">No of items of equipment with noise emission &gt; 110 dbA
</t>
    </r>
    <r>
      <rPr>
        <b/>
        <sz val="7"/>
        <rFont val="Arial"/>
        <family val="2"/>
      </rPr>
      <t>No of items | % improvement in past 12 months</t>
    </r>
  </si>
  <si>
    <r>
      <t xml:space="preserve">Number of fatalities / million hours worked
</t>
    </r>
    <r>
      <rPr>
        <b/>
        <sz val="7"/>
        <rFont val="Arial"/>
        <family val="2"/>
      </rPr>
      <t>Fatals / million hrs | % improvement in past 12 months</t>
    </r>
  </si>
  <si>
    <r>
      <t xml:space="preserve">Number of reportable injuries / million hours worked
</t>
    </r>
    <r>
      <rPr>
        <b/>
        <sz val="7"/>
        <rFont val="Arial"/>
        <family val="2"/>
      </rPr>
      <t>Injuries / million hrs | % improvement in past 12 months</t>
    </r>
  </si>
  <si>
    <r>
      <t xml:space="preserve">Number of new cases identified per year
</t>
    </r>
    <r>
      <rPr>
        <b/>
        <sz val="7"/>
        <rFont val="Arial"/>
        <family val="2"/>
      </rPr>
      <t>Number / year | % imrovement in past 12 months</t>
    </r>
  </si>
  <si>
    <t xml:space="preserve">No new cases </t>
  </si>
  <si>
    <r>
      <t xml:space="preserve">Number of noise induced hearing loss claims per year
</t>
    </r>
    <r>
      <rPr>
        <b/>
        <sz val="7"/>
        <rFont val="Arial"/>
        <family val="2"/>
      </rPr>
      <t>Number / year | % improvement in past 12 months</t>
    </r>
  </si>
  <si>
    <t>I = In Progress         C = Completed         S = Signed Off</t>
  </si>
  <si>
    <t>No.</t>
  </si>
  <si>
    <t>Commodity</t>
  </si>
  <si>
    <t>Name of Mine</t>
  </si>
  <si>
    <t>Company</t>
  </si>
  <si>
    <t>Region/ Province</t>
  </si>
  <si>
    <t>Chamber Member (Yes / No)</t>
  </si>
  <si>
    <t>Name of Manager</t>
  </si>
  <si>
    <t>Name of Project Leader</t>
  </si>
  <si>
    <t>E-mail Address of Project Leader</t>
  </si>
  <si>
    <t>Telephone Number</t>
  </si>
  <si>
    <t>Leading Practice Adoption Review</t>
  </si>
  <si>
    <t>Implementation Plan</t>
  </si>
  <si>
    <t>Procedure Amended</t>
  </si>
  <si>
    <t>Mental Model Interviews</t>
  </si>
  <si>
    <t>Leadership Behaviour Plan</t>
  </si>
  <si>
    <t>Behaviour Communication  Plan</t>
  </si>
  <si>
    <t>Risk Assessment</t>
  </si>
  <si>
    <t>Training Lesson Plans</t>
  </si>
  <si>
    <t>Management Review  Process</t>
  </si>
  <si>
    <t>Roll-out  plan  in place</t>
  </si>
  <si>
    <t>No. of People  to Train</t>
  </si>
  <si>
    <t>No. of People  Trained</t>
  </si>
  <si>
    <t>Signed Off Factor</t>
  </si>
  <si>
    <t>Completion Factor</t>
  </si>
  <si>
    <t>In Progress Factor</t>
  </si>
  <si>
    <t>Progress Table</t>
  </si>
  <si>
    <r>
      <t xml:space="preserve">The M&amp;E Framework serves the purpose of helping to ensure that </t>
    </r>
    <r>
      <rPr>
        <b/>
        <i/>
        <sz val="8"/>
        <rFont val="Arial"/>
        <family val="2"/>
      </rPr>
      <t xml:space="preserve">the right things are done right. </t>
    </r>
    <r>
      <rPr>
        <b/>
        <sz val="8"/>
        <rFont val="Arial"/>
        <family val="2"/>
      </rPr>
      <t>It serves as a framework for planning, monitoring progress and outcomes, and decision making</t>
    </r>
    <r>
      <rPr>
        <b/>
        <i/>
        <sz val="8"/>
        <rFont val="Arial"/>
        <family val="2"/>
      </rPr>
      <t>.</t>
    </r>
  </si>
  <si>
    <t xml:space="preserve">Not all indicators are relevant all the time. Only the relevant indicators should be reported on in any particular report. The empty reporting cells dormant indicators should be coloured blue. </t>
  </si>
  <si>
    <r>
      <t xml:space="preserve">Not all indicators are relevant all the time. Only the relevant indicators should be reported on in any particular report. The empty reporting cells dormant indicators should be coloured </t>
    </r>
    <r>
      <rPr>
        <b/>
        <sz val="8"/>
        <color theme="3" tint="0.39997558519241921"/>
        <rFont val="Arial"/>
        <family val="2"/>
      </rPr>
      <t>blue</t>
    </r>
    <r>
      <rPr>
        <b/>
        <sz val="8"/>
        <rFont val="Arial"/>
        <family val="2"/>
      </rPr>
      <t xml:space="preserve">. </t>
    </r>
  </si>
  <si>
    <t xml:space="preserve">A statement that defines / explains how the particular measure / assessment is to be made and in what form it needs to be expressed, in order to ensure consistent reporting and understanding. </t>
  </si>
  <si>
    <t>The actual date of completion of work associated with the indicator in question</t>
  </si>
  <si>
    <t xml:space="preserve">The originally planned date of completion of work associated with the indictor in question. </t>
  </si>
  <si>
    <t>The M&amp;E Framework serves the purpose of helping to ensure that the right things are done right. It serves as a framework for planning, monitoring progress and outcomes, and decision making.</t>
  </si>
  <si>
    <t xml:space="preserve">For adoption teams the focus is on ensuring the selection of leading practices that have the greatest potential to reduce occupational health and safety harm in their respective areas, and that their widespread eager adoption is effectively facilitated.  </t>
  </si>
  <si>
    <t>Timing for report</t>
  </si>
  <si>
    <t>Number of adoptions Signed Off</t>
  </si>
  <si>
    <t>Percentage of adoptions with Documents Signed Off</t>
  </si>
  <si>
    <t>Percentage of adoptions Completed not Signed Off</t>
  </si>
  <si>
    <t>Percentage of mines with Work In Progress</t>
  </si>
  <si>
    <t>Percentage of mines No Action</t>
  </si>
  <si>
    <t xml:space="preserve">Identified potential adoption mines </t>
  </si>
  <si>
    <t>Leading Practice Adoption Scorecard - Rev 0      Date of report: 
Monitoring of Widespread Eager Adoption of Leading Practice
Name of Leading Practice:</t>
  </si>
  <si>
    <t>Learning Hub Datasheet - Rev 0    Date of report:</t>
  </si>
  <si>
    <t>SLP Adoption Scorecard - Rev 0      Date of report: 
Monitoring of Widespread Eager Adoption of SLP
Name of SLP:</t>
  </si>
  <si>
    <t>Number of potential adoption mines</t>
  </si>
  <si>
    <t>Number of adoptions of SLP</t>
  </si>
  <si>
    <t>Date SLP adopted</t>
  </si>
  <si>
    <t xml:space="preserve">Mine name </t>
  </si>
  <si>
    <t>Key Contact</t>
  </si>
  <si>
    <t>Date confirmed according to plan</t>
  </si>
  <si>
    <t>Calculator Matrix
Not included in print area
Columns may be hidden if preferred</t>
  </si>
  <si>
    <t>Name of Project Leader 
(Key contact)</t>
  </si>
  <si>
    <t>E-mail Address of Project Leader
(Key contact)</t>
  </si>
  <si>
    <t>Date adoption initiated</t>
  </si>
  <si>
    <t>SLP adoption process</t>
  </si>
  <si>
    <t>Identified potential SLP adoption mines</t>
  </si>
  <si>
    <t>Arrangements with source mine</t>
  </si>
  <si>
    <t>Investigations at source mine</t>
  </si>
  <si>
    <t>Documentation of SLP</t>
  </si>
  <si>
    <t>Formal review by Review Panel</t>
  </si>
  <si>
    <t>Customisation of standard SLP behavioural plans</t>
  </si>
  <si>
    <t>Preparation of SLP adoption brief</t>
  </si>
  <si>
    <t>Identified key contacts at potential adoption mines</t>
  </si>
  <si>
    <t>Circulation of SLP Adoption Brief</t>
  </si>
  <si>
    <t>SLP Briefing Workshop</t>
  </si>
  <si>
    <t>Adoption reporting arrangements</t>
  </si>
  <si>
    <t>Reported adoptions of SLP</t>
  </si>
  <si>
    <t xml:space="preserve">Confirmed full process adoptions of SLP  </t>
  </si>
  <si>
    <t>Full Adoption Team assessment of SLP</t>
  </si>
  <si>
    <r>
      <rPr>
        <sz val="7"/>
        <rFont val="Arial"/>
        <family val="2"/>
      </rPr>
      <t>SLP assessment form discussed and confirmed at meeting of full adoption team</t>
    </r>
    <r>
      <rPr>
        <b/>
        <sz val="7"/>
        <rFont val="Arial"/>
        <family val="2"/>
      </rPr>
      <t xml:space="preserve">  
Yes or No | Date confirmed</t>
    </r>
    <r>
      <rPr>
        <sz val="7"/>
        <rFont val="Arial"/>
        <family val="2"/>
      </rPr>
      <t xml:space="preserve"> </t>
    </r>
  </si>
  <si>
    <r>
      <rPr>
        <sz val="7"/>
        <rFont val="Arial"/>
        <family val="2"/>
      </rPr>
      <t>Arrangements for investigation set up and directly ageeed in writing with mine manager</t>
    </r>
    <r>
      <rPr>
        <b/>
        <sz val="7"/>
        <rFont val="Arial"/>
        <family val="2"/>
      </rPr>
      <t xml:space="preserve">  
Yes or no | Date agreed</t>
    </r>
  </si>
  <si>
    <r>
      <rPr>
        <sz val="7"/>
        <rFont val="Arial"/>
        <family val="2"/>
      </rPr>
      <t xml:space="preserve">Investigations at source mine conducted in accordance with handbook </t>
    </r>
    <r>
      <rPr>
        <b/>
        <sz val="7"/>
        <rFont val="Arial"/>
        <family val="2"/>
      </rPr>
      <t xml:space="preserve">  
Estimate of % complete | Date completed</t>
    </r>
  </si>
  <si>
    <r>
      <rPr>
        <sz val="7"/>
        <rFont val="Arial"/>
        <family val="2"/>
      </rPr>
      <t>Findings from source mine documented and on file in website database</t>
    </r>
    <r>
      <rPr>
        <b/>
        <sz val="7"/>
        <rFont val="Arial"/>
        <family val="2"/>
      </rPr>
      <t xml:space="preserve"> 
Estimate of % complete| Date completed</t>
    </r>
  </si>
  <si>
    <r>
      <rPr>
        <sz val="7"/>
        <rFont val="Arial"/>
        <family val="2"/>
      </rPr>
      <t>Formal review by duly convened indepenndent review panel</t>
    </r>
    <r>
      <rPr>
        <b/>
        <sz val="7"/>
        <rFont val="Arial"/>
        <family val="2"/>
      </rPr>
      <t xml:space="preserve">  
Yes or no | Date completed</t>
    </r>
    <r>
      <rPr>
        <sz val="7"/>
        <rFont val="Arial"/>
        <family val="2"/>
      </rPr>
      <t xml:space="preserve"> </t>
    </r>
  </si>
  <si>
    <r>
      <rPr>
        <sz val="7"/>
        <rFont val="Arial"/>
        <family val="2"/>
      </rPr>
      <t xml:space="preserve">Standard SLP behavioural plans updated to take account of SLP specifics </t>
    </r>
    <r>
      <rPr>
        <b/>
        <sz val="7"/>
        <rFont val="Arial"/>
        <family val="2"/>
      </rPr>
      <t xml:space="preserve">  
Estimate of % completed | Date completed</t>
    </r>
  </si>
  <si>
    <r>
      <rPr>
        <sz val="7"/>
        <rFont val="Arial"/>
        <family val="2"/>
      </rPr>
      <t>List of identified potential SLP adoption mines</t>
    </r>
    <r>
      <rPr>
        <b/>
        <sz val="7"/>
        <rFont val="Arial"/>
        <family val="2"/>
      </rPr>
      <t xml:space="preserve">
No. of mines | Date completed</t>
    </r>
  </si>
  <si>
    <r>
      <rPr>
        <sz val="7"/>
        <rFont val="Arial"/>
        <family val="2"/>
      </rPr>
      <t>Final version of SLP Adoption Brief completed and on file in website database</t>
    </r>
    <r>
      <rPr>
        <b/>
        <sz val="7"/>
        <rFont val="Arial"/>
        <family val="2"/>
      </rPr>
      <t xml:space="preserve">  
Estimate of % complete| Date completed</t>
    </r>
    <r>
      <rPr>
        <sz val="7"/>
        <rFont val="Arial"/>
        <family val="2"/>
      </rPr>
      <t xml:space="preserve"> </t>
    </r>
  </si>
  <si>
    <r>
      <rPr>
        <sz val="7"/>
        <rFont val="Arial"/>
        <family val="2"/>
      </rPr>
      <t>SLP Adoption Brief and invitation to briefing workshop sent to key persons at all potential adoption mines</t>
    </r>
    <r>
      <rPr>
        <b/>
        <sz val="7"/>
        <rFont val="Arial"/>
        <family val="2"/>
      </rPr>
      <t xml:space="preserve">  
Estimate of % complete| date completed</t>
    </r>
    <r>
      <rPr>
        <sz val="7"/>
        <rFont val="Arial"/>
        <family val="2"/>
      </rPr>
      <t xml:space="preserve"> </t>
    </r>
  </si>
  <si>
    <t>100% participatn</t>
  </si>
  <si>
    <r>
      <rPr>
        <sz val="7"/>
        <rFont val="Arial"/>
        <family val="2"/>
      </rPr>
      <t>Email to key person at all potential adoption mines requesting participation in monthly tracking of SLP adoption</t>
    </r>
    <r>
      <rPr>
        <b/>
        <sz val="7"/>
        <rFont val="Arial"/>
        <family val="2"/>
      </rPr>
      <t xml:space="preserve"> 
Number of mines invited | % participating </t>
    </r>
    <r>
      <rPr>
        <sz val="7"/>
        <rFont val="Arial"/>
        <family val="2"/>
      </rPr>
      <t xml:space="preserve"> </t>
    </r>
  </si>
  <si>
    <t>50% Within 6 months</t>
  </si>
  <si>
    <t>T125</t>
  </si>
  <si>
    <t>T126</t>
  </si>
  <si>
    <t>T127</t>
  </si>
  <si>
    <t>T128</t>
  </si>
  <si>
    <t>T129</t>
  </si>
  <si>
    <t>T130</t>
  </si>
  <si>
    <t>T131</t>
  </si>
  <si>
    <t>T132</t>
  </si>
  <si>
    <t xml:space="preserve">SLP adoption </t>
  </si>
  <si>
    <t>Secretariat / Team records / website</t>
  </si>
  <si>
    <r>
      <rPr>
        <sz val="7"/>
        <rFont val="Arial"/>
        <family val="2"/>
      </rPr>
      <t xml:space="preserve">Standard SLP Briefing Workshop assessment form completed by all attendees to assess effectiveness of workshop </t>
    </r>
    <r>
      <rPr>
        <b/>
        <sz val="7"/>
        <rFont val="Arial"/>
        <family val="2"/>
      </rPr>
      <t xml:space="preserve"> 
Assessment score in % | Date completed</t>
    </r>
  </si>
  <si>
    <t>T133</t>
  </si>
  <si>
    <t>T134</t>
  </si>
  <si>
    <t>T135</t>
  </si>
  <si>
    <t>T136</t>
  </si>
  <si>
    <t>T137</t>
  </si>
  <si>
    <t>T138</t>
  </si>
  <si>
    <t>A25</t>
  </si>
  <si>
    <r>
      <rPr>
        <sz val="7"/>
        <rFont val="Arial"/>
        <family val="2"/>
      </rPr>
      <t>Consolidated and prioritised list of key contact persons with contact details</t>
    </r>
    <r>
      <rPr>
        <b/>
        <sz val="7"/>
        <rFont val="Arial"/>
        <family val="2"/>
      </rPr>
      <t xml:space="preserve">
Estimate of % completed | Date completed</t>
    </r>
    <r>
      <rPr>
        <sz val="7"/>
        <rFont val="Arial"/>
        <family val="2"/>
      </rPr>
      <t xml:space="preserve"> </t>
    </r>
  </si>
  <si>
    <r>
      <rPr>
        <sz val="7"/>
        <rFont val="Arial"/>
        <family val="2"/>
      </rPr>
      <t xml:space="preserve">Number of mines reporting adoption of the SLP, as % of potential adoption mines </t>
    </r>
    <r>
      <rPr>
        <b/>
        <sz val="7"/>
        <rFont val="Arial"/>
        <family val="2"/>
      </rPr>
      <t xml:space="preserve">
 % adoptions | Number of potential adoption mine</t>
    </r>
    <r>
      <rPr>
        <sz val="7"/>
        <rFont val="Arial"/>
        <family val="2"/>
      </rPr>
      <t xml:space="preserve">s </t>
    </r>
  </si>
  <si>
    <r>
      <rPr>
        <sz val="7"/>
        <rFont val="Arial"/>
        <family val="2"/>
      </rPr>
      <t>Number of adoptions of the SLP in accordance with the SLP Adoption Brief, as % of potential adoption mines</t>
    </r>
    <r>
      <rPr>
        <b/>
        <sz val="7"/>
        <rFont val="Arial"/>
        <family val="2"/>
      </rPr>
      <t xml:space="preserve"> 
 % full adoptions | Number of potential adoption mines</t>
    </r>
  </si>
  <si>
    <r>
      <t xml:space="preserve">Adoptions of the leading practice without MOSH quality approved behavioural plans 
</t>
    </r>
    <r>
      <rPr>
        <b/>
        <sz val="7"/>
        <rFont val="Arial"/>
        <family val="2"/>
      </rPr>
      <t>No. unapproved adoptions | % of potential adoption mines</t>
    </r>
  </si>
  <si>
    <r>
      <t xml:space="preserve">MOSH quality approved adoptions as a percent of potential adoption mines
</t>
    </r>
    <r>
      <rPr>
        <b/>
        <sz val="7"/>
        <rFont val="Arial"/>
        <family val="2"/>
      </rPr>
      <t>No. of potential adoption mines | % with approved adoptions</t>
    </r>
  </si>
  <si>
    <t xml:space="preserve">Number of confirmed SLP adoptions according to adoption brief  </t>
  </si>
  <si>
    <t xml:space="preserve">Number of potential adoption mines with identified key contact persons </t>
  </si>
  <si>
    <t>Date of confirmed adoption according to adoption brief</t>
  </si>
  <si>
    <t>5 in 1 yr   / 10 in 2 yrs</t>
  </si>
  <si>
    <r>
      <t xml:space="preserve">Definition of measurement
</t>
    </r>
    <r>
      <rPr>
        <sz val="7"/>
        <rFont val="Arial"/>
        <family val="2"/>
      </rPr>
      <t>Measure 1 | Measure 2</t>
    </r>
  </si>
  <si>
    <r>
      <t>Annually
(</t>
    </r>
    <r>
      <rPr>
        <sz val="6"/>
        <rFont val="Arial"/>
        <family val="2"/>
      </rPr>
      <t>Ideally this should be quarterly)</t>
    </r>
  </si>
  <si>
    <r>
      <t xml:space="preserve">No of persons exposed to dust levels  &gt; 0.1 mg/m3
</t>
    </r>
    <r>
      <rPr>
        <b/>
        <sz val="7"/>
        <rFont val="Arial"/>
        <family val="2"/>
      </rPr>
      <t>No of persons | % improvement in past 12 months</t>
    </r>
  </si>
  <si>
    <t>31 Jan 2013</t>
  </si>
  <si>
    <t>Credible team membership</t>
  </si>
  <si>
    <r>
      <t xml:space="preserve">Ongoing communication with identified key persons at top 30 priority mines
</t>
    </r>
    <r>
      <rPr>
        <b/>
        <sz val="7"/>
        <rFont val="Arial"/>
        <family val="2"/>
      </rPr>
      <t xml:space="preserve">Weeks since last update | Number of updates to-date </t>
    </r>
  </si>
  <si>
    <r>
      <t xml:space="preserve">COPA attendance by identified key (required) members
</t>
    </r>
    <r>
      <rPr>
        <b/>
        <sz val="7"/>
        <rFont val="Arial"/>
        <family val="2"/>
      </rPr>
      <t>% attendance by key members | Date of last meeting</t>
    </r>
    <r>
      <rPr>
        <sz val="7"/>
        <rFont val="Arial"/>
        <family val="2"/>
      </rPr>
      <t xml:space="preserve">   </t>
    </r>
  </si>
  <si>
    <r>
      <t xml:space="preserve">COPA membership to include at least one of the originally identified key persons at potential adoption mines plus Adoption Team Manager following positive adoption decision 
</t>
    </r>
    <r>
      <rPr>
        <b/>
        <sz val="7"/>
        <rFont val="Arial"/>
        <family val="2"/>
      </rPr>
      <t xml:space="preserve">% of mines with required membership | No.of mines </t>
    </r>
    <r>
      <rPr>
        <sz val="7"/>
        <rFont val="Arial"/>
        <family val="2"/>
      </rPr>
      <t xml:space="preserve">  </t>
    </r>
  </si>
  <si>
    <r>
      <t xml:space="preserve">% Positive returns on standard forms distributed to all identified potential adoption mines to investigate adoption of the leading practice at their mine.
</t>
    </r>
    <r>
      <rPr>
        <b/>
        <sz val="7"/>
        <rFont val="Arial"/>
        <family val="2"/>
      </rPr>
      <t xml:space="preserve">% positive returns | No. of positive returns </t>
    </r>
  </si>
  <si>
    <r>
      <rPr>
        <sz val="7"/>
        <rFont val="Arial"/>
        <family val="2"/>
      </rPr>
      <t>Number of identified potential adoption mines</t>
    </r>
    <r>
      <rPr>
        <b/>
        <sz val="7"/>
        <rFont val="Arial"/>
        <family val="2"/>
      </rPr>
      <t xml:space="preserve">
No. of mines | Date last mine identified</t>
    </r>
  </si>
  <si>
    <t>As determined in T22</t>
  </si>
  <si>
    <r>
      <rPr>
        <sz val="7"/>
        <rFont val="Arial"/>
        <family val="2"/>
      </rPr>
      <t xml:space="preserve">Number of mines that report they have developed their training lesson plans according to guidance provided in adoption guide  </t>
    </r>
    <r>
      <rPr>
        <b/>
        <sz val="7"/>
        <rFont val="Arial"/>
        <family val="2"/>
      </rPr>
      <t xml:space="preserve">
Number of mines |  % of potential adoption mines</t>
    </r>
  </si>
  <si>
    <r>
      <t xml:space="preserve">COPA attendance by identified key (required) members
</t>
    </r>
    <r>
      <rPr>
        <b/>
        <sz val="7"/>
        <rFont val="Arial"/>
        <family val="2"/>
      </rPr>
      <t xml:space="preserve">% attendance by key members | Date of last meeting  </t>
    </r>
    <r>
      <rPr>
        <sz val="7"/>
        <rFont val="Arial"/>
        <family val="2"/>
      </rPr>
      <t xml:space="preserve"> </t>
    </r>
  </si>
  <si>
    <r>
      <rPr>
        <sz val="7"/>
        <rFont val="Arial"/>
        <family val="2"/>
      </rPr>
      <t xml:space="preserve">Number of mines that report required development of training lesson plans   </t>
    </r>
    <r>
      <rPr>
        <b/>
        <sz val="7"/>
        <rFont val="Arial"/>
        <family val="2"/>
      </rPr>
      <t xml:space="preserve">
Number of mines |  % of potential adoption mines</t>
    </r>
  </si>
  <si>
    <r>
      <t xml:space="preserve">Consolidated prioritised list of adopter mines and key persons at mines, with contact details
</t>
    </r>
    <r>
      <rPr>
        <b/>
        <sz val="7"/>
        <rFont val="Arial"/>
        <family val="2"/>
      </rPr>
      <t xml:space="preserve">Estimate % complete | Date completed </t>
    </r>
  </si>
  <si>
    <t>Leading practice with greatest OHS impact</t>
  </si>
  <si>
    <r>
      <t xml:space="preserve">Custom designed enquiry protocol signed off by Behaviour Specialist for the leading practice
</t>
    </r>
    <r>
      <rPr>
        <b/>
        <sz val="7"/>
        <rFont val="Arial"/>
        <family val="2"/>
      </rPr>
      <t>Estimate % complete | Date completed</t>
    </r>
  </si>
  <si>
    <r>
      <t xml:space="preserve">Documented implications of the identified mental models as input for BC and LB plans
</t>
    </r>
    <r>
      <rPr>
        <b/>
        <sz val="7"/>
        <rFont val="Arial"/>
        <family val="2"/>
      </rPr>
      <t>Estimate % complete | Date completed</t>
    </r>
    <r>
      <rPr>
        <sz val="7"/>
        <rFont val="Arial"/>
        <family val="2"/>
      </rPr>
      <t xml:space="preserve"> </t>
    </r>
  </si>
  <si>
    <r>
      <t xml:space="preserve">Implementation of BC plan for deciders prior to Leading Practice Adoption Workshop 
</t>
    </r>
    <r>
      <rPr>
        <b/>
        <sz val="7"/>
        <rFont val="Arial"/>
        <family val="2"/>
      </rPr>
      <t>Estimate % complete | Date completed</t>
    </r>
    <r>
      <rPr>
        <sz val="7"/>
        <rFont val="Arial"/>
        <family val="2"/>
      </rPr>
      <t xml:space="preserve">  </t>
    </r>
  </si>
  <si>
    <r>
      <t xml:space="preserve">A summary report of the work undertaken in developing the generic BC and LB plans
</t>
    </r>
    <r>
      <rPr>
        <b/>
        <sz val="7"/>
        <rFont val="Arial"/>
        <family val="2"/>
      </rPr>
      <t>Estimate % complete | date completed</t>
    </r>
  </si>
  <si>
    <r>
      <t xml:space="preserve">A report that pulls together the separate investigation reports which are appended 
</t>
    </r>
    <r>
      <rPr>
        <b/>
        <sz val="7"/>
        <rFont val="Arial"/>
        <family val="2"/>
      </rPr>
      <t>Estimate % complete | date completed</t>
    </r>
  </si>
  <si>
    <r>
      <t xml:space="preserve">Hub Peer Group assesment using score card for source investigations summary reports
</t>
    </r>
    <r>
      <rPr>
        <b/>
        <sz val="7"/>
        <rFont val="Arial"/>
        <family val="2"/>
      </rPr>
      <t>Assessment score % | Date completed</t>
    </r>
    <r>
      <rPr>
        <sz val="7"/>
        <rFont val="Arial"/>
        <family val="2"/>
      </rPr>
      <t xml:space="preserve">   </t>
    </r>
  </si>
  <si>
    <r>
      <t xml:space="preserve">Hub Peer Group assesment of LPAG using agreed score card 
</t>
    </r>
    <r>
      <rPr>
        <b/>
        <sz val="7"/>
        <rFont val="Arial"/>
        <family val="2"/>
      </rPr>
      <t>Assessment score % | Date completed</t>
    </r>
    <r>
      <rPr>
        <sz val="7"/>
        <rFont val="Arial"/>
        <family val="2"/>
      </rPr>
      <t xml:space="preserve">   </t>
    </r>
  </si>
  <si>
    <t xml:space="preserve">Leading practice industry workshop </t>
  </si>
  <si>
    <r>
      <t xml:space="preserve">Updated draft guide for use at adoption mines based on input from source mine and team
</t>
    </r>
    <r>
      <rPr>
        <b/>
        <sz val="7"/>
        <rFont val="Arial"/>
        <family val="2"/>
      </rPr>
      <t>Estimate % complete | Date completed</t>
    </r>
    <r>
      <rPr>
        <sz val="7"/>
        <rFont val="Arial"/>
        <family val="2"/>
      </rPr>
      <t xml:space="preserve"> </t>
    </r>
  </si>
  <si>
    <r>
      <t xml:space="preserve">Updated version of LPAG, based on experience gained at first adoption (demo) mine
</t>
    </r>
    <r>
      <rPr>
        <b/>
        <sz val="7"/>
        <rFont val="Arial"/>
        <family val="2"/>
      </rPr>
      <t>Estimate % complete | Date completed</t>
    </r>
    <r>
      <rPr>
        <sz val="7"/>
        <rFont val="Arial"/>
        <family val="2"/>
      </rPr>
      <t xml:space="preserve">  </t>
    </r>
  </si>
  <si>
    <t>Updated LPAG</t>
  </si>
  <si>
    <r>
      <t xml:space="preserve">A COPA effectiveness assessment form completed quarterly by workshop participants
</t>
    </r>
    <r>
      <rPr>
        <b/>
        <sz val="7"/>
        <rFont val="Arial"/>
        <family val="2"/>
      </rPr>
      <t xml:space="preserve">Assessment score in % | Date completed </t>
    </r>
  </si>
  <si>
    <t>Working relationship with first adoption mine</t>
  </si>
  <si>
    <r>
      <t xml:space="preserve">Direct enquiry process using selected interviewees and  trained interviewers 
</t>
    </r>
    <r>
      <rPr>
        <b/>
        <sz val="7"/>
        <rFont val="Arial"/>
        <family val="2"/>
      </rPr>
      <t>Estimate % complete | Date completed</t>
    </r>
    <r>
      <rPr>
        <sz val="7"/>
        <rFont val="Arial"/>
        <family val="2"/>
      </rPr>
      <t xml:space="preserve"> </t>
    </r>
  </si>
  <si>
    <r>
      <t xml:space="preserve">Impact and performance monitoring and evaluation plan agreed with the mine 
</t>
    </r>
    <r>
      <rPr>
        <b/>
        <sz val="7"/>
        <rFont val="Arial"/>
        <family val="2"/>
      </rPr>
      <t>Estimate % complete | Date completed</t>
    </r>
  </si>
  <si>
    <r>
      <t xml:space="preserve">Assessment of effectiveness using standard behaviour modification survey tool 
</t>
    </r>
    <r>
      <rPr>
        <b/>
        <sz val="7"/>
        <rFont val="Arial"/>
        <family val="2"/>
      </rPr>
      <t>Assessment score in % |Date completed</t>
    </r>
  </si>
  <si>
    <r>
      <t xml:space="preserve">Hub Peer Group assesment of adoption report using an agreed score card 
</t>
    </r>
    <r>
      <rPr>
        <b/>
        <sz val="7"/>
        <rFont val="Arial"/>
        <family val="2"/>
      </rPr>
      <t>Assessment score % | Date completed</t>
    </r>
    <r>
      <rPr>
        <sz val="7"/>
        <rFont val="Arial"/>
        <family val="2"/>
      </rPr>
      <t xml:space="preserve">   </t>
    </r>
  </si>
  <si>
    <r>
      <t xml:space="preserve">Updated final draft of the LPAG based on input from first adoption mine and adoption team
</t>
    </r>
    <r>
      <rPr>
        <b/>
        <sz val="7"/>
        <rFont val="Arial"/>
        <family val="2"/>
      </rPr>
      <t>Assessment score % | Date completed</t>
    </r>
    <r>
      <rPr>
        <sz val="7"/>
        <rFont val="Arial"/>
        <family val="2"/>
      </rPr>
      <t xml:space="preserve"> </t>
    </r>
  </si>
  <si>
    <r>
      <t xml:space="preserve">Hub Peer Group assesment of LPAG using an agreed score card 
</t>
    </r>
    <r>
      <rPr>
        <b/>
        <sz val="7"/>
        <rFont val="Arial"/>
        <family val="2"/>
      </rPr>
      <t>Assessment score % | Date completed</t>
    </r>
    <r>
      <rPr>
        <sz val="7"/>
        <rFont val="Arial"/>
        <family val="2"/>
      </rPr>
      <t xml:space="preserve">   </t>
    </r>
  </si>
  <si>
    <t>LP investigated for adoption</t>
  </si>
  <si>
    <r>
      <rPr>
        <sz val="7"/>
        <rFont val="Arial"/>
        <family val="2"/>
      </rPr>
      <t>Number of mines indicating a positive decision to adopt on their completed forms</t>
    </r>
    <r>
      <rPr>
        <b/>
        <sz val="7"/>
        <rFont val="Arial"/>
        <family val="2"/>
      </rPr>
      <t xml:space="preserve">
Number of mines | % of potential adoption mines </t>
    </r>
  </si>
  <si>
    <r>
      <rPr>
        <sz val="7"/>
        <rFont val="Arial"/>
        <family val="2"/>
      </rPr>
      <t xml:space="preserve">Total of planned investment (funds &amp; person days) by mines in adopting the leading practice  </t>
    </r>
    <r>
      <rPr>
        <b/>
        <sz val="7"/>
        <rFont val="Arial"/>
        <family val="2"/>
      </rPr>
      <t xml:space="preserve">
Cost in Rands | Number of person days</t>
    </r>
  </si>
  <si>
    <r>
      <rPr>
        <sz val="7"/>
        <rFont val="Arial"/>
        <family val="2"/>
      </rPr>
      <t>Number of mines with provisions to accommodate learning during adoption (no bonus loss)</t>
    </r>
    <r>
      <rPr>
        <b/>
        <sz val="7"/>
        <rFont val="Arial"/>
        <family val="2"/>
      </rPr>
      <t xml:space="preserve">
Number of mines | % of actual adopter mines </t>
    </r>
  </si>
  <si>
    <r>
      <rPr>
        <sz val="7"/>
        <rFont val="Arial"/>
        <family val="2"/>
      </rPr>
      <t>Number of mines that have conducted mental model interviews using trained interviewers</t>
    </r>
    <r>
      <rPr>
        <b/>
        <sz val="7"/>
        <rFont val="Arial"/>
        <family val="2"/>
      </rPr>
      <t xml:space="preserve">
Number of mines | % of potential adoption mines </t>
    </r>
  </si>
  <si>
    <r>
      <rPr>
        <sz val="7"/>
        <rFont val="Arial"/>
        <family val="2"/>
      </rPr>
      <t xml:space="preserve">Number of mines that have customised LB plan according to LPAG </t>
    </r>
    <r>
      <rPr>
        <b/>
        <sz val="7"/>
        <rFont val="Arial"/>
        <family val="2"/>
      </rPr>
      <t xml:space="preserve">
Number of mines | % of potential adoption mines </t>
    </r>
  </si>
  <si>
    <r>
      <rPr>
        <sz val="7"/>
        <rFont val="Arial"/>
        <family val="2"/>
      </rPr>
      <t xml:space="preserve">Number of mines that have customised BC plan according to LPAG  </t>
    </r>
    <r>
      <rPr>
        <b/>
        <sz val="7"/>
        <rFont val="Arial"/>
        <family val="2"/>
      </rPr>
      <t xml:space="preserve">
Number of mines | % of potential adoption mines </t>
    </r>
  </si>
  <si>
    <r>
      <rPr>
        <sz val="7"/>
        <rFont val="Arial"/>
        <family val="2"/>
      </rPr>
      <t xml:space="preserve">Number of mines that have undertaken risk assessment according to LPAG  </t>
    </r>
    <r>
      <rPr>
        <b/>
        <sz val="7"/>
        <rFont val="Arial"/>
        <family val="2"/>
      </rPr>
      <t xml:space="preserve">
Number of mines | % of potential adoption mines </t>
    </r>
  </si>
  <si>
    <r>
      <rPr>
        <sz val="7"/>
        <rFont val="Arial"/>
        <family val="2"/>
      </rPr>
      <t xml:space="preserve">Number of mines that have completed the required mine-wide leading practice roll-out plan   </t>
    </r>
    <r>
      <rPr>
        <b/>
        <sz val="7"/>
        <rFont val="Arial"/>
        <family val="2"/>
      </rPr>
      <t xml:space="preserve">
Number of mines | % of potential adoption mines </t>
    </r>
  </si>
  <si>
    <r>
      <rPr>
        <sz val="7"/>
        <rFont val="Arial"/>
        <family val="2"/>
      </rPr>
      <t xml:space="preserve">Number of mines that have provided required documentation confirming full adoption   </t>
    </r>
    <r>
      <rPr>
        <b/>
        <sz val="7"/>
        <rFont val="Arial"/>
        <family val="2"/>
      </rPr>
      <t xml:space="preserve">
Number of mines | % of potential adoption mines </t>
    </r>
  </si>
  <si>
    <t xml:space="preserve">Confirmed full process SLP adoptns   </t>
  </si>
  <si>
    <r>
      <rPr>
        <sz val="7"/>
        <rFont val="Arial"/>
        <family val="2"/>
      </rPr>
      <t xml:space="preserve">Number of mines reporting successful adoption of the SLP </t>
    </r>
    <r>
      <rPr>
        <b/>
        <sz val="7"/>
        <rFont val="Arial"/>
        <family val="2"/>
      </rPr>
      <t xml:space="preserve">
Number of mines | % of potential adoption mines </t>
    </r>
  </si>
  <si>
    <r>
      <rPr>
        <sz val="7"/>
        <rFont val="Arial"/>
        <family val="2"/>
      </rPr>
      <t xml:space="preserve">Number of mines reporting adoption of the SLP in accordance with the SLP Adoption Brief </t>
    </r>
    <r>
      <rPr>
        <b/>
        <sz val="7"/>
        <rFont val="Arial"/>
        <family val="2"/>
      </rPr>
      <t xml:space="preserve">
Number of mines | % of potential adoption mines </t>
    </r>
  </si>
  <si>
    <r>
      <t xml:space="preserve">Number of mines that have adopted the leading practice in accordance with the LPAG
</t>
    </r>
    <r>
      <rPr>
        <b/>
        <sz val="7"/>
        <rFont val="Arial"/>
        <family val="2"/>
      </rPr>
      <t xml:space="preserve">No. of mines | % of identified potential adoption mines  </t>
    </r>
  </si>
  <si>
    <r>
      <t xml:space="preserve">Number of mines that have adopted the leading practice in accordance with the LPAG
</t>
    </r>
    <r>
      <rPr>
        <b/>
        <sz val="7"/>
        <rFont val="Arial"/>
        <family val="2"/>
      </rPr>
      <t xml:space="preserve">No. of mines | % of identified potential adoption mines </t>
    </r>
  </si>
  <si>
    <t>Leading Practices / SLPs Adopted</t>
  </si>
  <si>
    <t>Appropriate persons to select leading practice</t>
  </si>
  <si>
    <t xml:space="preserve">Prioritised list of mines and key people </t>
  </si>
  <si>
    <t>Adoption mines and key people</t>
  </si>
  <si>
    <t>Final leading practice adoption guide</t>
  </si>
  <si>
    <r>
      <t xml:space="preserve">Definition of measurement needs to be made prior to initiating facilitation of adoption
</t>
    </r>
    <r>
      <rPr>
        <b/>
        <sz val="7"/>
        <rFont val="Arial"/>
        <family val="2"/>
      </rPr>
      <t>Ongoing measure | Baseline measure</t>
    </r>
  </si>
  <si>
    <r>
      <t xml:space="preserve">Head of Hub approved list of workshop participants
</t>
    </r>
    <r>
      <rPr>
        <b/>
        <sz val="7"/>
        <rFont val="Arial"/>
        <family val="2"/>
      </rPr>
      <t xml:space="preserve"> Yes or No | Date approved</t>
    </r>
  </si>
  <si>
    <t>Measure 1
Prev     Curr</t>
  </si>
  <si>
    <t>Measure 2
Prev     Curr</t>
  </si>
  <si>
    <r>
      <rPr>
        <sz val="8"/>
        <rFont val="Arial"/>
        <family val="2"/>
      </rPr>
      <t xml:space="preserve">Definition of measurement </t>
    </r>
    <r>
      <rPr>
        <sz val="7"/>
        <rFont val="Arial"/>
        <family val="2"/>
      </rPr>
      <t>(See Team datasheet for fuller descriptions)
Measure 1 | Measure 2</t>
    </r>
  </si>
  <si>
    <t>50% in 6 mths</t>
  </si>
  <si>
    <r>
      <rPr>
        <sz val="7"/>
        <rFont val="Arial"/>
        <family val="2"/>
      </rPr>
      <t xml:space="preserve">Number of mines that have appointed an adoption team and a manager  </t>
    </r>
    <r>
      <rPr>
        <b/>
        <sz val="7"/>
        <rFont val="Arial"/>
        <family val="2"/>
      </rPr>
      <t xml:space="preserve">
Number of mines | % of potential adoption mines </t>
    </r>
  </si>
  <si>
    <t>Jan</t>
  </si>
  <si>
    <t>Meas 1</t>
  </si>
  <si>
    <t>Meas 2</t>
  </si>
  <si>
    <t>Feb</t>
  </si>
  <si>
    <t>Mar</t>
  </si>
  <si>
    <t>Apr</t>
  </si>
  <si>
    <t>May</t>
  </si>
  <si>
    <t>Jun</t>
  </si>
  <si>
    <t>Jul</t>
  </si>
  <si>
    <t>Aug</t>
  </si>
  <si>
    <t>Sep</t>
  </si>
  <si>
    <t>Oct</t>
  </si>
  <si>
    <t>Nov</t>
  </si>
  <si>
    <t>Dec</t>
  </si>
  <si>
    <t>Report for the month of:</t>
  </si>
  <si>
    <t>Implementation plan (incl M&amp;E)</t>
  </si>
  <si>
    <r>
      <rPr>
        <b/>
        <sz val="7.5"/>
        <rFont val="Arial"/>
        <family val="2"/>
      </rPr>
      <t>Identification of implications</t>
    </r>
    <r>
      <rPr>
        <sz val="7.5"/>
        <rFont val="Arial"/>
        <family val="2"/>
      </rPr>
      <t xml:space="preserve"> </t>
    </r>
  </si>
  <si>
    <r>
      <t xml:space="preserve">Must include one of originally identified key persons at adoptn mines &amp; Adoptn Team Manager 
</t>
    </r>
    <r>
      <rPr>
        <b/>
        <sz val="7"/>
        <rFont val="Arial"/>
        <family val="2"/>
      </rPr>
      <t>% of mines with required membership | No.of mines</t>
    </r>
    <r>
      <rPr>
        <sz val="7"/>
        <rFont val="Arial"/>
        <family val="2"/>
      </rPr>
      <t xml:space="preserve">   </t>
    </r>
  </si>
  <si>
    <t>30% within 6 months / 80% within 2 years 
or 50% within 6 months for and SLP</t>
  </si>
  <si>
    <t>Final completion dates</t>
  </si>
  <si>
    <r>
      <t xml:space="preserve">HOH review and approval
</t>
    </r>
    <r>
      <rPr>
        <sz val="7"/>
        <rFont val="Arial"/>
        <family val="2"/>
      </rPr>
      <t>Plans for workshop</t>
    </r>
  </si>
  <si>
    <t>Credibility of selected LP</t>
  </si>
  <si>
    <r>
      <t xml:space="preserve">List of mines / key people
</t>
    </r>
    <r>
      <rPr>
        <sz val="7"/>
        <rFont val="Arial"/>
        <family val="2"/>
      </rPr>
      <t>Prioritised potential adopters</t>
    </r>
  </si>
  <si>
    <r>
      <t xml:space="preserve">Interview process
</t>
    </r>
    <r>
      <rPr>
        <sz val="7"/>
        <rFont val="Arial"/>
        <family val="2"/>
      </rPr>
      <t>Effective direct enquiry process</t>
    </r>
  </si>
  <si>
    <r>
      <rPr>
        <b/>
        <sz val="8"/>
        <rFont val="Arial"/>
        <family val="2"/>
      </rPr>
      <t xml:space="preserve">Identify implications 
</t>
    </r>
    <r>
      <rPr>
        <sz val="7"/>
        <rFont val="Arial"/>
        <family val="2"/>
      </rPr>
      <t>of mental model findings</t>
    </r>
    <r>
      <rPr>
        <sz val="8"/>
        <rFont val="Arial"/>
        <family val="2"/>
      </rPr>
      <t xml:space="preserve"> </t>
    </r>
  </si>
  <si>
    <r>
      <t xml:space="preserve">Final peer reviewed report
</t>
    </r>
    <r>
      <rPr>
        <sz val="7"/>
        <rFont val="Arial"/>
        <family val="2"/>
      </rPr>
      <t>Of the value case</t>
    </r>
  </si>
  <si>
    <t>Implement Decider BC plan</t>
  </si>
  <si>
    <r>
      <t xml:space="preserve">Peer Group assessment
</t>
    </r>
    <r>
      <rPr>
        <sz val="7"/>
        <rFont val="Arial"/>
        <family val="2"/>
      </rPr>
      <t>of source mine report</t>
    </r>
  </si>
  <si>
    <t xml:space="preserve">Summary of beh. work  </t>
  </si>
  <si>
    <r>
      <t xml:space="preserve">Source investigation report
</t>
    </r>
    <r>
      <rPr>
        <sz val="7"/>
        <rFont val="Arial"/>
        <family val="2"/>
      </rPr>
      <t>Covering all investigations of the LP</t>
    </r>
  </si>
  <si>
    <r>
      <t xml:space="preserve">Peer Group assessment
</t>
    </r>
    <r>
      <rPr>
        <sz val="7"/>
        <rFont val="Arial"/>
        <family val="2"/>
      </rPr>
      <t>of source investigations report</t>
    </r>
  </si>
  <si>
    <t xml:space="preserve">Draft LPAG for use at mines </t>
  </si>
  <si>
    <r>
      <t xml:space="preserve">Draft LPAG 
</t>
    </r>
    <r>
      <rPr>
        <sz val="7"/>
        <rFont val="Arial"/>
        <family val="2"/>
      </rPr>
      <t>for use at mines</t>
    </r>
    <r>
      <rPr>
        <b/>
        <sz val="8"/>
        <rFont val="Arial"/>
        <family val="2"/>
      </rPr>
      <t xml:space="preserve"> </t>
    </r>
  </si>
  <si>
    <t>Agreemnt with Mine Managr</t>
  </si>
  <si>
    <t>Monitorng and evaltn plan</t>
  </si>
  <si>
    <t>Effectvness of BC+LB plans</t>
  </si>
  <si>
    <t>Final LPAG</t>
  </si>
  <si>
    <t>Peer assessment of LPAG</t>
  </si>
  <si>
    <r>
      <t xml:space="preserve">Peer assessment </t>
    </r>
    <r>
      <rPr>
        <sz val="7"/>
        <rFont val="Arial"/>
        <family val="2"/>
      </rPr>
      <t>of draft LPAG</t>
    </r>
  </si>
  <si>
    <t>No.of potentl adoptn mines</t>
  </si>
  <si>
    <t>LP adoption investigations</t>
  </si>
  <si>
    <t>Mine adoptn team appointd</t>
  </si>
  <si>
    <t>Implemntatn plan (incl M&amp;E)</t>
  </si>
  <si>
    <t>LP harmonised</t>
  </si>
  <si>
    <t>Roll-out plans in place</t>
  </si>
  <si>
    <t>Roll-out plan in place</t>
  </si>
  <si>
    <t>Completed adoptions of LP</t>
  </si>
  <si>
    <r>
      <t xml:space="preserve">Full process SLP adoptns      </t>
    </r>
    <r>
      <rPr>
        <sz val="7"/>
        <rFont val="Arial"/>
        <family val="2"/>
      </rPr>
      <t xml:space="preserve">Confirmed </t>
    </r>
    <r>
      <rPr>
        <b/>
        <sz val="8"/>
        <rFont val="Arial"/>
        <family val="2"/>
      </rPr>
      <t xml:space="preserve">  </t>
    </r>
  </si>
  <si>
    <r>
      <t xml:space="preserve">Signed off report                          </t>
    </r>
    <r>
      <rPr>
        <sz val="7"/>
        <rFont val="Arial"/>
        <family val="2"/>
      </rPr>
      <t>on first adoption</t>
    </r>
  </si>
  <si>
    <t xml:space="preserve">This date is entered in white font in place of the planned completion dates, which should be entered for each indicator once the relevant completion date has been established </t>
  </si>
  <si>
    <t>Date adoption completed</t>
  </si>
  <si>
    <t>Total no. of production personel at mine</t>
  </si>
  <si>
    <t>Total no. of employees at mine</t>
  </si>
  <si>
    <r>
      <t xml:space="preserve">Overall progress
</t>
    </r>
    <r>
      <rPr>
        <sz val="11"/>
        <rFont val="Arial"/>
        <family val="2"/>
      </rPr>
      <t>(Not only training)</t>
    </r>
  </si>
  <si>
    <r>
      <t xml:space="preserve">Adoption Team Scorecard - Monthly print-out table </t>
    </r>
    <r>
      <rPr>
        <sz val="10"/>
        <rFont val="Arial"/>
        <family val="2"/>
      </rPr>
      <t xml:space="preserve">(See procedure text box below) </t>
    </r>
    <r>
      <rPr>
        <b/>
        <sz val="10"/>
        <rFont val="Arial"/>
        <family val="2"/>
      </rPr>
      <t>- Rev 0:  For (</t>
    </r>
    <r>
      <rPr>
        <b/>
        <i/>
        <sz val="10"/>
        <rFont val="Arial"/>
        <family val="2"/>
      </rPr>
      <t>Leading Practice Name</t>
    </r>
    <r>
      <rPr>
        <b/>
        <sz val="10"/>
        <rFont val="Arial"/>
        <family val="2"/>
      </rPr>
      <t xml:space="preserve">)    </t>
    </r>
  </si>
  <si>
    <r>
      <t xml:space="preserve">Adoption Team Scorecard -12-Month data entry table for 20xx </t>
    </r>
    <r>
      <rPr>
        <sz val="10"/>
        <rFont val="Arial"/>
        <family val="2"/>
      </rPr>
      <t>(See procedure text box below)</t>
    </r>
    <r>
      <rPr>
        <b/>
        <sz val="10"/>
        <rFont val="Arial"/>
        <family val="2"/>
      </rPr>
      <t>: (</t>
    </r>
    <r>
      <rPr>
        <b/>
        <i/>
        <sz val="10"/>
        <rFont val="Arial"/>
        <family val="2"/>
      </rPr>
      <t>Name of Leading Practice)</t>
    </r>
  </si>
  <si>
    <t>Adoption Team Datasheet - Rev 1     Date of report:    20th February 2013 - Open  Cast Operations</t>
  </si>
  <si>
    <t>LP 1: ??????</t>
  </si>
  <si>
    <t>30 April 2013  ???</t>
  </si>
  <si>
    <r>
      <t>Circular, to key disciplne structures, with criteria, requesting endorsement of listed participants or identification of persons who should be added to the list. (</t>
    </r>
    <r>
      <rPr>
        <sz val="7"/>
        <color rgb="FFFF0000"/>
        <rFont val="Arial"/>
        <family val="2"/>
      </rPr>
      <t xml:space="preserve"> CM&amp;EE, AMMA,SACMA, AMRE, SACEA,, Union Assoisiations)</t>
    </r>
    <r>
      <rPr>
        <sz val="7"/>
        <rFont val="Arial"/>
        <family val="2"/>
      </rPr>
      <t xml:space="preserve">
</t>
    </r>
    <r>
      <rPr>
        <b/>
        <sz val="7"/>
        <rFont val="Arial"/>
        <family val="2"/>
      </rPr>
      <t>Estimate % complete | date when completed</t>
    </r>
  </si>
  <si>
    <t>15 March 2013  ???</t>
  </si>
  <si>
    <t>0%</t>
  </si>
</sst>
</file>

<file path=xl/styles.xml><?xml version="1.0" encoding="utf-8"?>
<styleSheet xmlns="http://schemas.openxmlformats.org/spreadsheetml/2006/main">
  <numFmts count="3">
    <numFmt numFmtId="164" formatCode="[$-14809]dd/mm/yyyy;@"/>
    <numFmt numFmtId="165" formatCode="[$-409]d\-mmm\-yy;@"/>
    <numFmt numFmtId="166" formatCode="[$-409]d\-mmm;@"/>
  </numFmts>
  <fonts count="39">
    <font>
      <sz val="11"/>
      <color theme="1"/>
      <name val="Calibri"/>
      <family val="2"/>
      <scheme val="minor"/>
    </font>
    <font>
      <sz val="8"/>
      <name val="Arial"/>
      <family val="2"/>
    </font>
    <font>
      <sz val="7"/>
      <name val="Arial"/>
      <family val="2"/>
    </font>
    <font>
      <sz val="5"/>
      <name val="Arial"/>
      <family val="2"/>
    </font>
    <font>
      <b/>
      <sz val="10"/>
      <name val="Arial"/>
      <family val="2"/>
    </font>
    <font>
      <b/>
      <sz val="8"/>
      <name val="Arial"/>
      <family val="2"/>
    </font>
    <font>
      <b/>
      <sz val="7"/>
      <name val="Arial"/>
      <family val="2"/>
    </font>
    <font>
      <sz val="6.5"/>
      <name val="Arial"/>
      <family val="2"/>
    </font>
    <font>
      <b/>
      <sz val="11"/>
      <name val="Arial"/>
      <family val="2"/>
    </font>
    <font>
      <b/>
      <sz val="6"/>
      <name val="Arial"/>
      <family val="2"/>
    </font>
    <font>
      <sz val="6"/>
      <name val="Arial"/>
      <family val="2"/>
    </font>
    <font>
      <b/>
      <i/>
      <sz val="10"/>
      <name val="Arial"/>
      <family val="2"/>
    </font>
    <font>
      <i/>
      <sz val="10"/>
      <name val="Arial"/>
      <family val="2"/>
    </font>
    <font>
      <sz val="10"/>
      <name val="Arial"/>
      <family val="2"/>
    </font>
    <font>
      <b/>
      <sz val="8"/>
      <color theme="0"/>
      <name val="Arial"/>
      <family val="2"/>
    </font>
    <font>
      <b/>
      <i/>
      <sz val="10"/>
      <color rgb="FFFF0000"/>
      <name val="Arial"/>
      <family val="2"/>
    </font>
    <font>
      <b/>
      <sz val="5"/>
      <name val="Arial"/>
      <family val="2"/>
    </font>
    <font>
      <b/>
      <i/>
      <sz val="8"/>
      <name val="Arial"/>
      <family val="2"/>
    </font>
    <font>
      <strike/>
      <sz val="7"/>
      <name val="Arial"/>
      <family val="2"/>
    </font>
    <font>
      <sz val="10"/>
      <name val="Arial"/>
      <family val="2"/>
    </font>
    <font>
      <b/>
      <sz val="16"/>
      <name val="Arial"/>
      <family val="2"/>
    </font>
    <font>
      <sz val="11"/>
      <name val="Arial"/>
      <family val="2"/>
    </font>
    <font>
      <b/>
      <sz val="12"/>
      <name val="Arial"/>
      <family val="2"/>
    </font>
    <font>
      <sz val="14"/>
      <name val="Arial"/>
      <family val="2"/>
    </font>
    <font>
      <sz val="28"/>
      <name val="Arial"/>
      <family val="2"/>
    </font>
    <font>
      <u/>
      <sz val="10"/>
      <color indexed="12"/>
      <name val="Arial"/>
      <family val="2"/>
    </font>
    <font>
      <sz val="11"/>
      <color indexed="8"/>
      <name val="Arial"/>
      <family val="2"/>
    </font>
    <font>
      <b/>
      <sz val="14"/>
      <name val="Arial"/>
      <family val="2"/>
    </font>
    <font>
      <b/>
      <sz val="26"/>
      <name val="Arial"/>
      <family val="2"/>
    </font>
    <font>
      <sz val="11"/>
      <color indexed="62"/>
      <name val="Calibri"/>
      <family val="2"/>
    </font>
    <font>
      <sz val="11"/>
      <color indexed="62"/>
      <name val="Symbol"/>
      <family val="1"/>
      <charset val="2"/>
    </font>
    <font>
      <b/>
      <sz val="8"/>
      <color theme="3" tint="0.39997558519241921"/>
      <name val="Arial"/>
      <family val="2"/>
    </font>
    <font>
      <sz val="12"/>
      <name val="Arial"/>
      <family val="2"/>
    </font>
    <font>
      <sz val="8"/>
      <color theme="0"/>
      <name val="Arial"/>
      <family val="2"/>
    </font>
    <font>
      <b/>
      <sz val="7.5"/>
      <name val="Arial"/>
      <family val="2"/>
    </font>
    <font>
      <sz val="7.5"/>
      <name val="Arial"/>
      <family val="2"/>
    </font>
    <font>
      <sz val="8"/>
      <color theme="0" tint="-4.9989318521683403E-2"/>
      <name val="Arial"/>
      <family val="2"/>
    </font>
    <font>
      <b/>
      <sz val="10"/>
      <color theme="0" tint="-4.9989318521683403E-2"/>
      <name val="Arial"/>
      <family val="2"/>
    </font>
    <font>
      <sz val="7"/>
      <color rgb="FFFF0000"/>
      <name val="Arial"/>
      <family val="2"/>
    </font>
  </fonts>
  <fills count="15">
    <fill>
      <patternFill patternType="none"/>
    </fill>
    <fill>
      <patternFill patternType="gray125"/>
    </fill>
    <fill>
      <patternFill patternType="solid">
        <fgColor theme="0" tint="-0.14999847407452621"/>
        <bgColor indexed="64"/>
      </patternFill>
    </fill>
    <fill>
      <patternFill patternType="solid">
        <fgColor theme="1" tint="0.14999847407452621"/>
        <bgColor indexed="64"/>
      </patternFill>
    </fill>
    <fill>
      <patternFill patternType="solid">
        <fgColor theme="1" tint="4.9989318521683403E-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theme="1"/>
        <bgColor indexed="64"/>
      </patternFill>
    </fill>
    <fill>
      <patternFill patternType="solid">
        <fgColor indexed="22"/>
        <bgColor indexed="64"/>
      </patternFill>
    </fill>
    <fill>
      <patternFill patternType="solid">
        <fgColor rgb="FF00CC00"/>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143">
    <border>
      <left/>
      <right/>
      <top/>
      <bottom/>
      <diagonal/>
    </border>
    <border>
      <left/>
      <right/>
      <top/>
      <bottom style="medium">
        <color auto="1"/>
      </bottom>
      <diagonal/>
    </border>
    <border>
      <left/>
      <right/>
      <top style="thin">
        <color rgb="FF00B0F0"/>
      </top>
      <bottom style="thin">
        <color rgb="FF00B0F0"/>
      </bottom>
      <diagonal/>
    </border>
    <border>
      <left/>
      <right/>
      <top style="thin">
        <color rgb="FF00B0F0"/>
      </top>
      <bottom style="medium">
        <color auto="1"/>
      </bottom>
      <diagonal/>
    </border>
    <border>
      <left/>
      <right/>
      <top/>
      <bottom style="thin">
        <color auto="1"/>
      </bottom>
      <diagonal/>
    </border>
    <border>
      <left style="thin">
        <color auto="1"/>
      </left>
      <right/>
      <top/>
      <bottom/>
      <diagonal/>
    </border>
    <border>
      <left/>
      <right style="thin">
        <color auto="1"/>
      </right>
      <top/>
      <bottom style="thin">
        <color auto="1"/>
      </bottom>
      <diagonal/>
    </border>
    <border>
      <left style="thin">
        <color auto="1"/>
      </left>
      <right/>
      <top style="thin">
        <color indexed="64"/>
      </top>
      <bottom style="medium">
        <color auto="1"/>
      </bottom>
      <diagonal/>
    </border>
    <border>
      <left/>
      <right style="thin">
        <color auto="1"/>
      </right>
      <top/>
      <bottom style="medium">
        <color auto="1"/>
      </bottom>
      <diagonal/>
    </border>
    <border>
      <left/>
      <right style="thin">
        <color auto="1"/>
      </right>
      <top style="thin">
        <color rgb="FF00B0F0"/>
      </top>
      <bottom style="thin">
        <color rgb="FF00B0F0"/>
      </bottom>
      <diagonal/>
    </border>
    <border>
      <left/>
      <right style="thin">
        <color auto="1"/>
      </right>
      <top style="thin">
        <color rgb="FF00B0F0"/>
      </top>
      <bottom/>
      <diagonal/>
    </border>
    <border>
      <left style="thin">
        <color auto="1"/>
      </left>
      <right/>
      <top/>
      <bottom style="thin">
        <color auto="1"/>
      </bottom>
      <diagonal/>
    </border>
    <border>
      <left/>
      <right/>
      <top style="thin">
        <color rgb="FF00B0F0"/>
      </top>
      <bottom/>
      <diagonal/>
    </border>
    <border>
      <left style="thin">
        <color auto="1"/>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thin">
        <color auto="1"/>
      </right>
      <top style="thin">
        <color rgb="FF00B0F0"/>
      </top>
      <bottom style="thin">
        <color rgb="FF00B0F0"/>
      </bottom>
      <diagonal/>
    </border>
    <border>
      <left/>
      <right/>
      <top style="thin">
        <color auto="1"/>
      </top>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style="thin">
        <color auto="1"/>
      </bottom>
      <diagonal/>
    </border>
    <border>
      <left/>
      <right/>
      <top style="thin">
        <color indexed="64"/>
      </top>
      <bottom style="thin">
        <color indexed="64"/>
      </bottom>
      <diagonal/>
    </border>
    <border>
      <left/>
      <right style="double">
        <color auto="1"/>
      </right>
      <top style="thin">
        <color auto="1"/>
      </top>
      <bottom style="thin">
        <color auto="1"/>
      </bottom>
      <diagonal/>
    </border>
    <border>
      <left style="thin">
        <color indexed="64"/>
      </left>
      <right/>
      <top style="thin">
        <color indexed="64"/>
      </top>
      <bottom style="thin">
        <color indexed="64"/>
      </bottom>
      <diagonal/>
    </border>
    <border>
      <left style="double">
        <color auto="1"/>
      </left>
      <right/>
      <top style="thin">
        <color auto="1"/>
      </top>
      <bottom style="double">
        <color auto="1"/>
      </bottom>
      <diagonal/>
    </border>
    <border>
      <left style="thin">
        <color indexed="64"/>
      </left>
      <right/>
      <top style="thin">
        <color indexed="64"/>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
      <left/>
      <right/>
      <top style="medium">
        <color auto="1"/>
      </top>
      <bottom style="thin">
        <color auto="1"/>
      </bottom>
      <diagonal/>
    </border>
    <border>
      <left style="thin">
        <color rgb="FF00B0F0"/>
      </left>
      <right style="thin">
        <color auto="1"/>
      </right>
      <top style="thin">
        <color rgb="FF00B0F0"/>
      </top>
      <bottom/>
      <diagonal/>
    </border>
    <border>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style="thin">
        <color rgb="FF00B0F0"/>
      </left>
      <right/>
      <top/>
      <bottom/>
      <diagonal/>
    </border>
    <border>
      <left/>
      <right/>
      <top style="thin">
        <color auto="1"/>
      </top>
      <bottom style="medium">
        <color auto="1"/>
      </bottom>
      <diagonal/>
    </border>
    <border>
      <left style="thin">
        <color auto="1"/>
      </left>
      <right style="thin">
        <color rgb="FF00B0F0"/>
      </right>
      <top style="thin">
        <color rgb="FF00B0F0"/>
      </top>
      <bottom/>
      <diagonal/>
    </border>
    <border>
      <left/>
      <right/>
      <top style="medium">
        <color auto="1"/>
      </top>
      <bottom/>
      <diagonal/>
    </border>
    <border>
      <left/>
      <right style="thin">
        <color auto="1"/>
      </right>
      <top style="thin">
        <color auto="1"/>
      </top>
      <bottom style="thin">
        <color auto="1"/>
      </bottom>
      <diagonal/>
    </border>
    <border>
      <left style="thin">
        <color auto="1"/>
      </left>
      <right style="thin">
        <color rgb="FF00B0F0"/>
      </right>
      <top style="thin">
        <color rgb="FF00B0F0"/>
      </top>
      <bottom style="medium">
        <color auto="1"/>
      </bottom>
      <diagonal/>
    </border>
    <border>
      <left style="thin">
        <color rgb="FF00B0F0"/>
      </left>
      <right style="thin">
        <color rgb="FF00B0F0"/>
      </right>
      <top style="thin">
        <color rgb="FF00B0F0"/>
      </top>
      <bottom style="medium">
        <color auto="1"/>
      </bottom>
      <diagonal/>
    </border>
    <border>
      <left style="thin">
        <color rgb="FF00B0F0"/>
      </left>
      <right style="thin">
        <color auto="1"/>
      </right>
      <top style="thin">
        <color rgb="FF00B0F0"/>
      </top>
      <bottom style="medium">
        <color auto="1"/>
      </bottom>
      <diagonal/>
    </border>
    <border>
      <left style="thin">
        <color rgb="FF00B0F0"/>
      </left>
      <right style="thin">
        <color rgb="FF00B0F0"/>
      </right>
      <top style="thin">
        <color rgb="FF00B0F0"/>
      </top>
      <bottom/>
      <diagonal/>
    </border>
    <border>
      <left/>
      <right/>
      <top/>
      <bottom style="thin">
        <color rgb="FF00B0F0"/>
      </bottom>
      <diagonal/>
    </border>
    <border>
      <left style="thin">
        <color auto="1"/>
      </left>
      <right style="thin">
        <color rgb="FF00B0F0"/>
      </right>
      <top/>
      <bottom style="thin">
        <color rgb="FF00B0F0"/>
      </bottom>
      <diagonal/>
    </border>
    <border>
      <left style="thin">
        <color rgb="FF00B0F0"/>
      </left>
      <right style="thin">
        <color rgb="FF00B0F0"/>
      </right>
      <top/>
      <bottom style="thin">
        <color rgb="FF00B0F0"/>
      </bottom>
      <diagonal/>
    </border>
    <border>
      <left style="thin">
        <color rgb="FF00B0F0"/>
      </left>
      <right style="thin">
        <color auto="1"/>
      </right>
      <top/>
      <bottom style="thin">
        <color rgb="FF00B0F0"/>
      </bottom>
      <diagonal/>
    </border>
    <border>
      <left/>
      <right style="thin">
        <color auto="1"/>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auto="1"/>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double">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auto="1"/>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auto="1"/>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auto="1"/>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right style="thin">
        <color auto="1"/>
      </right>
      <top style="hair">
        <color indexed="64"/>
      </top>
      <bottom/>
      <diagonal/>
    </border>
    <border>
      <left style="double">
        <color indexed="64"/>
      </left>
      <right style="thin">
        <color indexed="64"/>
      </right>
      <top style="hair">
        <color indexed="64"/>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style="thin">
        <color auto="1"/>
      </top>
      <bottom style="medium">
        <color auto="1"/>
      </bottom>
      <diagonal/>
    </border>
    <border>
      <left/>
      <right style="double">
        <color auto="1"/>
      </right>
      <top style="thin">
        <color auto="1"/>
      </top>
      <bottom style="medium">
        <color auto="1"/>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style="medium">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style="hair">
        <color indexed="64"/>
      </top>
      <bottom/>
      <diagonal/>
    </border>
    <border>
      <left style="thin">
        <color auto="1"/>
      </left>
      <right style="mediumDashDot">
        <color theme="0" tint="-0.24994659260841701"/>
      </right>
      <top style="thin">
        <color rgb="FF00B0F0"/>
      </top>
      <bottom style="thin">
        <color rgb="FF00B0F0"/>
      </bottom>
      <diagonal/>
    </border>
    <border>
      <left style="thin">
        <color rgb="FF00B0F0"/>
      </left>
      <right/>
      <top style="thin">
        <color indexed="64"/>
      </top>
      <bottom style="medium">
        <color auto="1"/>
      </bottom>
      <diagonal/>
    </border>
    <border>
      <left style="thin">
        <color rgb="FF00B0F0"/>
      </left>
      <right style="mediumDashDot">
        <color theme="0" tint="-0.24994659260841701"/>
      </right>
      <top style="thin">
        <color rgb="FF00B0F0"/>
      </top>
      <bottom style="thin">
        <color rgb="FF00B0F0"/>
      </bottom>
      <diagonal/>
    </border>
    <border>
      <left/>
      <right style="thin">
        <color auto="1"/>
      </right>
      <top/>
      <bottom/>
      <diagonal/>
    </border>
    <border>
      <left/>
      <right style="medium">
        <color auto="1"/>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style="medium">
        <color rgb="FF0070C0"/>
      </left>
      <right style="dashed">
        <color rgb="FF0070C0"/>
      </right>
      <top/>
      <bottom style="thin">
        <color rgb="FF0070C0"/>
      </bottom>
      <diagonal/>
    </border>
    <border>
      <left style="dashed">
        <color rgb="FF0070C0"/>
      </left>
      <right style="medium">
        <color rgb="FF0070C0"/>
      </right>
      <top/>
      <bottom style="thin">
        <color rgb="FF0070C0"/>
      </bottom>
      <diagonal/>
    </border>
    <border>
      <left/>
      <right/>
      <top style="thin">
        <color rgb="FF0070C0"/>
      </top>
      <bottom style="thin">
        <color rgb="FF0070C0"/>
      </bottom>
      <diagonal/>
    </border>
    <border>
      <left/>
      <right style="medium">
        <color rgb="FF0070C0"/>
      </right>
      <top/>
      <bottom/>
      <diagonal/>
    </border>
    <border>
      <left style="medium">
        <color rgb="FF0070C0"/>
      </left>
      <right style="dashed">
        <color rgb="FF0070C0"/>
      </right>
      <top style="thin">
        <color rgb="FF0070C0"/>
      </top>
      <bottom style="medium">
        <color indexed="64"/>
      </bottom>
      <diagonal/>
    </border>
    <border>
      <left style="dashed">
        <color rgb="FF0070C0"/>
      </left>
      <right style="medium">
        <color rgb="FF0070C0"/>
      </right>
      <top style="thin">
        <color rgb="FF0070C0"/>
      </top>
      <bottom style="medium">
        <color indexed="64"/>
      </bottom>
      <diagonal/>
    </border>
    <border>
      <left style="medium">
        <color rgb="FF0070C0"/>
      </left>
      <right/>
      <top style="thin">
        <color rgb="FF00B0F0"/>
      </top>
      <bottom style="medium">
        <color rgb="FF0070C0"/>
      </bottom>
      <diagonal/>
    </border>
    <border>
      <left style="medium">
        <color rgb="FF0070C0"/>
      </left>
      <right/>
      <top/>
      <bottom/>
      <diagonal/>
    </border>
    <border>
      <left style="medium">
        <color rgb="FF0070C0"/>
      </left>
      <right/>
      <top style="thin">
        <color rgb="FF00B0F0"/>
      </top>
      <bottom style="thin">
        <color rgb="FF00B0F0"/>
      </bottom>
      <diagonal/>
    </border>
    <border>
      <left/>
      <right/>
      <top/>
      <bottom style="thin">
        <color rgb="FF0070C0"/>
      </bottom>
      <diagonal/>
    </border>
    <border>
      <left style="thin">
        <color rgb="FF00B0F0"/>
      </left>
      <right style="dotted">
        <color rgb="FF00B0F0"/>
      </right>
      <top style="thin">
        <color rgb="FF00B0F0"/>
      </top>
      <bottom style="thin">
        <color rgb="FF00B0F0"/>
      </bottom>
      <diagonal/>
    </border>
    <border>
      <left style="dotted">
        <color rgb="FF00B0F0"/>
      </left>
      <right style="thin">
        <color rgb="FF00B0F0"/>
      </right>
      <top style="thin">
        <color rgb="FF00B0F0"/>
      </top>
      <bottom style="thin">
        <color rgb="FF00B0F0"/>
      </bottom>
      <diagonal/>
    </border>
    <border>
      <left style="thin">
        <color rgb="FF00B0F0"/>
      </left>
      <right style="dotted">
        <color rgb="FF00B0F0"/>
      </right>
      <top style="thin">
        <color rgb="FF00B0F0"/>
      </top>
      <bottom style="medium">
        <color rgb="FF0070C0"/>
      </bottom>
      <diagonal/>
    </border>
    <border>
      <left style="dotted">
        <color rgb="FF00B0F0"/>
      </left>
      <right style="thin">
        <color rgb="FF00B0F0"/>
      </right>
      <top style="thin">
        <color rgb="FF00B0F0"/>
      </top>
      <bottom style="medium">
        <color rgb="FF0070C0"/>
      </bottom>
      <diagonal/>
    </border>
    <border>
      <left style="dotted">
        <color rgb="FF00B0F0"/>
      </left>
      <right style="medium">
        <color rgb="FF0070C0"/>
      </right>
      <top style="thin">
        <color rgb="FF00B0F0"/>
      </top>
      <bottom style="thin">
        <color rgb="FF00B0F0"/>
      </bottom>
      <diagonal/>
    </border>
    <border>
      <left style="dotted">
        <color rgb="FF00B0F0"/>
      </left>
      <right style="medium">
        <color rgb="FF0070C0"/>
      </right>
      <top style="thin">
        <color rgb="FF00B0F0"/>
      </top>
      <bottom style="medium">
        <color rgb="FF0070C0"/>
      </bottom>
      <diagonal/>
    </border>
    <border>
      <left style="dashed">
        <color rgb="FF0070C0"/>
      </left>
      <right style="medium">
        <color indexed="64"/>
      </right>
      <top/>
      <bottom style="thin">
        <color rgb="FF0070C0"/>
      </bottom>
      <diagonal/>
    </border>
    <border>
      <left style="dashed">
        <color rgb="FF0070C0"/>
      </left>
      <right style="medium">
        <color indexed="64"/>
      </right>
      <top style="thin">
        <color rgb="FF0070C0"/>
      </top>
      <bottom style="medium">
        <color indexed="64"/>
      </bottom>
      <diagonal/>
    </border>
    <border>
      <left/>
      <right style="thin">
        <color auto="1"/>
      </right>
      <top/>
      <bottom style="thin">
        <color rgb="FF00B0F0"/>
      </bottom>
      <diagonal/>
    </border>
    <border>
      <left style="medium">
        <color indexed="64"/>
      </left>
      <right style="dashed">
        <color rgb="FF0070C0"/>
      </right>
      <top style="thin">
        <color rgb="FF0070C0"/>
      </top>
      <bottom style="medium">
        <color indexed="64"/>
      </bottom>
      <diagonal/>
    </border>
    <border>
      <left style="medium">
        <color indexed="64"/>
      </left>
      <right/>
      <top/>
      <bottom style="thin">
        <color rgb="FF0070C0"/>
      </bottom>
      <diagonal/>
    </border>
    <border>
      <left/>
      <right style="medium">
        <color indexed="64"/>
      </right>
      <top/>
      <bottom style="thin">
        <color rgb="FF0070C0"/>
      </bottom>
      <diagonal/>
    </border>
  </borders>
  <cellStyleXfs count="4">
    <xf numFmtId="0" fontId="0" fillId="0" borderId="0"/>
    <xf numFmtId="0" fontId="19" fillId="0" borderId="0"/>
    <xf numFmtId="9" fontId="13" fillId="0" borderId="0" applyFont="0" applyFill="0" applyBorder="0" applyAlignment="0" applyProtection="0"/>
    <xf numFmtId="0" fontId="25" fillId="0" borderId="0" applyNumberFormat="0" applyFill="0" applyBorder="0" applyAlignment="0" applyProtection="0">
      <alignment vertical="top"/>
      <protection locked="0"/>
    </xf>
  </cellStyleXfs>
  <cellXfs count="547">
    <xf numFmtId="0" fontId="0" fillId="0" borderId="0" xfId="0"/>
    <xf numFmtId="0" fontId="1" fillId="0" borderId="0" xfId="0" applyFont="1" applyFill="1" applyAlignment="1">
      <alignment horizontal="center" vertical="center" wrapText="1"/>
    </xf>
    <xf numFmtId="0" fontId="2" fillId="6" borderId="2" xfId="0" applyFont="1" applyFill="1" applyBorder="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2" xfId="0" applyFont="1" applyBorder="1" applyAlignment="1">
      <alignment vertical="center" wrapText="1"/>
    </xf>
    <xf numFmtId="9" fontId="2" fillId="0" borderId="2" xfId="0" applyNumberFormat="1" applyFont="1" applyBorder="1" applyAlignment="1">
      <alignment horizontal="center" vertical="center" wrapText="1"/>
    </xf>
    <xf numFmtId="0" fontId="1" fillId="0" borderId="2" xfId="0" applyFont="1" applyBorder="1" applyAlignment="1">
      <alignment vertical="center" wrapText="1"/>
    </xf>
    <xf numFmtId="0" fontId="6" fillId="0" borderId="2" xfId="0" applyFont="1" applyBorder="1" applyAlignment="1">
      <alignment vertical="center" wrapText="1"/>
    </xf>
    <xf numFmtId="0" fontId="2" fillId="0" borderId="2" xfId="0" applyFont="1" applyBorder="1" applyAlignment="1">
      <alignment horizontal="center" vertical="center" wrapText="1"/>
    </xf>
    <xf numFmtId="0" fontId="6" fillId="6" borderId="2" xfId="0" applyFont="1" applyFill="1" applyBorder="1" applyAlignment="1">
      <alignment vertical="center" wrapText="1"/>
    </xf>
    <xf numFmtId="0" fontId="2" fillId="6" borderId="2" xfId="0" applyFont="1" applyFill="1" applyBorder="1" applyAlignment="1">
      <alignment horizontal="center" vertical="center" wrapText="1"/>
    </xf>
    <xf numFmtId="9" fontId="2" fillId="6" borderId="2" xfId="0" applyNumberFormat="1" applyFont="1" applyFill="1" applyBorder="1" applyAlignment="1">
      <alignment horizontal="center" vertical="center" wrapText="1"/>
    </xf>
    <xf numFmtId="0" fontId="2" fillId="0" borderId="0" xfId="0" applyFont="1" applyAlignment="1">
      <alignment vertical="center" wrapText="1"/>
    </xf>
    <xf numFmtId="0" fontId="2" fillId="6" borderId="2" xfId="0" applyFont="1" applyFill="1" applyBorder="1" applyAlignment="1">
      <alignment horizontal="left" vertical="center" wrapText="1"/>
    </xf>
    <xf numFmtId="0" fontId="1" fillId="5" borderId="10" xfId="0" applyFont="1" applyFill="1" applyBorder="1" applyAlignment="1">
      <alignment horizontal="center"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9" fontId="2" fillId="0" borderId="2" xfId="0" applyNumberFormat="1" applyFont="1" applyFill="1" applyBorder="1" applyAlignment="1">
      <alignment horizontal="center" vertical="center" wrapText="1"/>
    </xf>
    <xf numFmtId="0" fontId="1" fillId="0" borderId="0" xfId="0" applyFont="1" applyFill="1" applyAlignment="1">
      <alignment vertical="center" wrapText="1"/>
    </xf>
    <xf numFmtId="0" fontId="2" fillId="0" borderId="2"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2" xfId="0" applyFont="1" applyBorder="1" applyAlignment="1">
      <alignment horizontal="center" vertical="center" wrapText="1"/>
    </xf>
    <xf numFmtId="0" fontId="7" fillId="6" borderId="2" xfId="0" applyFont="1" applyFill="1" applyBorder="1" applyAlignment="1">
      <alignment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5" xfId="0" applyFont="1" applyFill="1" applyBorder="1" applyAlignment="1">
      <alignment horizontal="center" vertical="center" wrapText="1"/>
    </xf>
    <xf numFmtId="0" fontId="6" fillId="0" borderId="0" xfId="0" applyFont="1" applyFill="1" applyBorder="1" applyAlignment="1">
      <alignment vertical="center" wrapText="1"/>
    </xf>
    <xf numFmtId="9" fontId="2" fillId="0" borderId="0" xfId="0" applyNumberFormat="1" applyFont="1" applyFill="1" applyBorder="1" applyAlignment="1">
      <alignment horizontal="center" vertical="center" wrapText="1"/>
    </xf>
    <xf numFmtId="0" fontId="6" fillId="0" borderId="0" xfId="0" applyFont="1" applyAlignment="1">
      <alignment vertical="center" wrapText="1"/>
    </xf>
    <xf numFmtId="0" fontId="1" fillId="6" borderId="0" xfId="0" applyFont="1" applyFill="1" applyAlignment="1">
      <alignment vertical="center" wrapText="1"/>
    </xf>
    <xf numFmtId="0" fontId="2" fillId="0" borderId="12" xfId="0" applyFont="1" applyFill="1" applyBorder="1" applyAlignment="1">
      <alignment vertical="center" wrapText="1"/>
    </xf>
    <xf numFmtId="0" fontId="2" fillId="6" borderId="0" xfId="0" applyFont="1" applyFill="1" applyAlignment="1">
      <alignment vertical="center" wrapText="1"/>
    </xf>
    <xf numFmtId="9" fontId="2" fillId="6" borderId="9" xfId="0" applyNumberFormat="1" applyFont="1" applyFill="1" applyBorder="1" applyAlignment="1">
      <alignment horizontal="center" vertical="center" wrapText="1"/>
    </xf>
    <xf numFmtId="0" fontId="7" fillId="0" borderId="2" xfId="0" applyFont="1" applyBorder="1" applyAlignment="1">
      <alignment vertical="center" wrapText="1"/>
    </xf>
    <xf numFmtId="0" fontId="10" fillId="0" borderId="0" xfId="0" applyFont="1" applyAlignment="1">
      <alignment horizontal="center" vertical="center" wrapText="1"/>
    </xf>
    <xf numFmtId="0" fontId="10" fillId="6"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1" xfId="0" applyFont="1" applyBorder="1" applyAlignment="1">
      <alignment horizontal="center" vertical="center" wrapText="1"/>
    </xf>
    <xf numFmtId="0" fontId="1" fillId="4" borderId="0" xfId="0" applyFont="1" applyFill="1" applyAlignment="1">
      <alignment horizontal="center" vertical="center" wrapText="1"/>
    </xf>
    <xf numFmtId="0" fontId="1" fillId="0" borderId="0" xfId="0" applyFont="1" applyBorder="1" applyAlignment="1">
      <alignment vertical="center" wrapText="1"/>
    </xf>
    <xf numFmtId="0" fontId="2" fillId="0" borderId="1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Border="1" applyAlignment="1">
      <alignment vertical="center" wrapText="1"/>
    </xf>
    <xf numFmtId="0" fontId="10"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5" borderId="0" xfId="0" applyFont="1" applyFill="1" applyAlignment="1">
      <alignment horizontal="center" vertical="center" wrapText="1"/>
    </xf>
    <xf numFmtId="0" fontId="2" fillId="0" borderId="0" xfId="0" applyFont="1" applyFill="1" applyAlignment="1">
      <alignment vertical="top" wrapText="1"/>
    </xf>
    <xf numFmtId="0" fontId="2" fillId="6" borderId="0" xfId="0" applyFont="1" applyFill="1" applyAlignment="1">
      <alignment vertical="top" wrapText="1"/>
    </xf>
    <xf numFmtId="0" fontId="1" fillId="0" borderId="0" xfId="0" applyFont="1" applyAlignment="1">
      <alignment horizontal="left" vertical="center" wrapText="1"/>
    </xf>
    <xf numFmtId="0" fontId="16" fillId="2" borderId="0"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Alignment="1">
      <alignment horizontal="center" vertical="top" wrapText="1"/>
    </xf>
    <xf numFmtId="0" fontId="2" fillId="0" borderId="0" xfId="0" applyFont="1" applyAlignment="1">
      <alignment vertical="top" wrapText="1"/>
    </xf>
    <xf numFmtId="0" fontId="10" fillId="8" borderId="0" xfId="0" applyFont="1" applyFill="1" applyAlignment="1">
      <alignment horizontal="center" vertical="center" wrapText="1"/>
    </xf>
    <xf numFmtId="0" fontId="2" fillId="8" borderId="2" xfId="0" applyFont="1" applyFill="1" applyBorder="1" applyAlignment="1">
      <alignment vertical="center" wrapText="1"/>
    </xf>
    <xf numFmtId="9" fontId="2" fillId="8" borderId="2" xfId="0" applyNumberFormat="1" applyFont="1" applyFill="1" applyBorder="1" applyAlignment="1">
      <alignment horizontal="center" vertical="center" wrapText="1"/>
    </xf>
    <xf numFmtId="0" fontId="1" fillId="0" borderId="0" xfId="0" applyFont="1" applyFill="1" applyAlignment="1">
      <alignment horizontal="center" vertical="top" wrapText="1"/>
    </xf>
    <xf numFmtId="0" fontId="2" fillId="6" borderId="0" xfId="0" applyFont="1" applyFill="1" applyAlignment="1">
      <alignment horizontal="left" vertical="top" wrapText="1"/>
    </xf>
    <xf numFmtId="0" fontId="6" fillId="8" borderId="2" xfId="0" applyFont="1" applyFill="1" applyBorder="1" applyAlignment="1">
      <alignment vertical="center" wrapText="1"/>
    </xf>
    <xf numFmtId="0" fontId="2" fillId="8" borderId="2" xfId="0" applyFont="1" applyFill="1" applyBorder="1" applyAlignment="1">
      <alignment horizontal="center" vertical="center" wrapText="1"/>
    </xf>
    <xf numFmtId="0" fontId="2" fillId="6" borderId="2" xfId="0" applyFont="1" applyFill="1" applyBorder="1" applyAlignment="1">
      <alignment horizontal="justify" vertical="top" wrapText="1"/>
    </xf>
    <xf numFmtId="0" fontId="2" fillId="8" borderId="2" xfId="0" applyFont="1" applyFill="1" applyBorder="1" applyAlignment="1">
      <alignment horizontal="left" vertical="center" wrapText="1"/>
    </xf>
    <xf numFmtId="0" fontId="1" fillId="0" borderId="0" xfId="0" applyFont="1" applyFill="1" applyAlignment="1">
      <alignment horizontal="left" vertical="top" wrapText="1"/>
    </xf>
    <xf numFmtId="0" fontId="2"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2" fillId="6" borderId="0" xfId="0" applyFont="1" applyFill="1" applyBorder="1" applyAlignment="1">
      <alignment vertical="top" wrapText="1"/>
    </xf>
    <xf numFmtId="0" fontId="1" fillId="8" borderId="2" xfId="0" applyFont="1" applyFill="1" applyBorder="1" applyAlignment="1">
      <alignment vertical="center" wrapText="1"/>
    </xf>
    <xf numFmtId="0" fontId="7" fillId="8"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8" borderId="2" xfId="0" applyFont="1" applyFill="1" applyBorder="1" applyAlignment="1">
      <alignment vertical="center" wrapText="1"/>
    </xf>
    <xf numFmtId="0" fontId="1" fillId="6" borderId="2" xfId="0" applyFont="1" applyFill="1" applyBorder="1" applyAlignment="1">
      <alignment vertical="center" wrapText="1"/>
    </xf>
    <xf numFmtId="0" fontId="7" fillId="6" borderId="2" xfId="0" applyFont="1" applyFill="1" applyBorder="1" applyAlignment="1">
      <alignment horizontal="center" vertical="center" wrapText="1"/>
    </xf>
    <xf numFmtId="0" fontId="1" fillId="0" borderId="1" xfId="0" applyFont="1" applyBorder="1" applyAlignment="1">
      <alignment horizontal="center" vertical="top" wrapText="1"/>
    </xf>
    <xf numFmtId="0" fontId="2" fillId="6" borderId="1" xfId="0" applyFont="1" applyFill="1" applyBorder="1" applyAlignment="1">
      <alignment vertical="top" wrapText="1"/>
    </xf>
    <xf numFmtId="0" fontId="10" fillId="6" borderId="1" xfId="0" applyFont="1" applyFill="1" applyBorder="1" applyAlignment="1">
      <alignment horizontal="center" vertical="center" wrapText="1"/>
    </xf>
    <xf numFmtId="0" fontId="1" fillId="6" borderId="3" xfId="0" applyFont="1" applyFill="1" applyBorder="1" applyAlignment="1">
      <alignment vertical="center" wrapText="1"/>
    </xf>
    <xf numFmtId="0" fontId="2" fillId="6" borderId="3" xfId="0" applyFont="1" applyFill="1" applyBorder="1" applyAlignment="1">
      <alignment vertical="center" wrapText="1"/>
    </xf>
    <xf numFmtId="0" fontId="7"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6" fillId="2" borderId="0" xfId="0" applyFont="1" applyFill="1" applyBorder="1" applyAlignment="1">
      <alignment horizontal="center" vertical="top" wrapText="1"/>
    </xf>
    <xf numFmtId="0" fontId="10" fillId="2" borderId="2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6" fillId="8" borderId="12" xfId="0" applyFont="1" applyFill="1" applyBorder="1" applyAlignment="1">
      <alignment vertical="center" wrapText="1"/>
    </xf>
    <xf numFmtId="0" fontId="2" fillId="8" borderId="12" xfId="0" applyFont="1" applyFill="1" applyBorder="1" applyAlignment="1">
      <alignment vertical="center" wrapText="1"/>
    </xf>
    <xf numFmtId="9" fontId="2" fillId="8" borderId="12" xfId="0" applyNumberFormat="1" applyFont="1" applyFill="1" applyBorder="1" applyAlignment="1">
      <alignment horizontal="center" vertical="center" wrapText="1"/>
    </xf>
    <xf numFmtId="0" fontId="6" fillId="8" borderId="41" xfId="0" applyFont="1" applyFill="1" applyBorder="1" applyAlignment="1">
      <alignment vertical="center" wrapText="1"/>
    </xf>
    <xf numFmtId="0" fontId="2" fillId="8" borderId="41" xfId="0" applyFont="1" applyFill="1" applyBorder="1" applyAlignment="1">
      <alignment vertical="center" wrapText="1"/>
    </xf>
    <xf numFmtId="9" fontId="2" fillId="8" borderId="41" xfId="0" applyNumberFormat="1" applyFont="1" applyFill="1" applyBorder="1" applyAlignment="1">
      <alignment horizontal="center" vertical="center" wrapText="1"/>
    </xf>
    <xf numFmtId="0" fontId="6" fillId="0" borderId="0" xfId="0" applyFont="1" applyFill="1" applyAlignment="1">
      <alignment vertical="center" wrapText="1"/>
    </xf>
    <xf numFmtId="0" fontId="2" fillId="0" borderId="41" xfId="0" applyFont="1" applyFill="1" applyBorder="1" applyAlignment="1">
      <alignment vertical="center" wrapText="1"/>
    </xf>
    <xf numFmtId="0" fontId="2" fillId="0" borderId="41" xfId="0" applyFont="1" applyFill="1" applyBorder="1" applyAlignment="1">
      <alignment horizontal="center" vertical="center" wrapText="1"/>
    </xf>
    <xf numFmtId="0" fontId="2" fillId="8" borderId="2"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9" fontId="2" fillId="8" borderId="9" xfId="0" applyNumberFormat="1" applyFont="1" applyFill="1" applyBorder="1" applyAlignment="1">
      <alignment horizontal="center" vertical="center" wrapText="1"/>
    </xf>
    <xf numFmtId="0" fontId="1" fillId="0" borderId="0" xfId="0" applyFont="1" applyAlignment="1">
      <alignment horizontal="left" vertical="top" wrapText="1"/>
    </xf>
    <xf numFmtId="0" fontId="1" fillId="6" borderId="0" xfId="0" applyFont="1" applyFill="1" applyAlignment="1">
      <alignment vertical="top" wrapText="1"/>
    </xf>
    <xf numFmtId="0" fontId="1" fillId="0" borderId="0" xfId="0" applyFont="1" applyAlignment="1">
      <alignment vertical="top" wrapText="1"/>
    </xf>
    <xf numFmtId="0" fontId="1" fillId="0" borderId="0" xfId="0" applyFont="1" applyFill="1" applyAlignment="1">
      <alignment vertical="top" wrapText="1"/>
    </xf>
    <xf numFmtId="0" fontId="2" fillId="0" borderId="0" xfId="0" applyFont="1" applyFill="1" applyAlignment="1">
      <alignment horizontal="left" vertical="top" wrapText="1"/>
    </xf>
    <xf numFmtId="0" fontId="2" fillId="0" borderId="3" xfId="0" applyFont="1" applyBorder="1" applyAlignment="1">
      <alignment horizontal="center" vertical="center" wrapText="1"/>
    </xf>
    <xf numFmtId="0" fontId="19" fillId="0" borderId="0" xfId="1"/>
    <xf numFmtId="0" fontId="19" fillId="0" borderId="0" xfId="1" applyAlignment="1">
      <alignment horizontal="center"/>
    </xf>
    <xf numFmtId="9" fontId="0" fillId="0" borderId="0" xfId="2" applyFont="1" applyAlignment="1">
      <alignment horizontal="center"/>
    </xf>
    <xf numFmtId="0" fontId="23" fillId="0" borderId="0" xfId="1" applyFont="1" applyAlignment="1">
      <alignment wrapText="1"/>
    </xf>
    <xf numFmtId="0" fontId="13" fillId="0" borderId="0" xfId="1" applyFont="1" applyAlignment="1">
      <alignment wrapText="1"/>
    </xf>
    <xf numFmtId="1" fontId="21" fillId="0" borderId="36" xfId="1" applyNumberFormat="1" applyFont="1" applyBorder="1" applyAlignment="1">
      <alignment horizontal="center"/>
    </xf>
    <xf numFmtId="1" fontId="21" fillId="0" borderId="61" xfId="1" applyNumberFormat="1" applyFont="1" applyBorder="1" applyAlignment="1">
      <alignment horizontal="center"/>
    </xf>
    <xf numFmtId="1" fontId="21" fillId="0" borderId="63" xfId="1" applyNumberFormat="1" applyFont="1" applyBorder="1" applyAlignment="1">
      <alignment horizontal="center"/>
    </xf>
    <xf numFmtId="1" fontId="21" fillId="0" borderId="64" xfId="1" applyNumberFormat="1" applyFont="1" applyBorder="1" applyAlignment="1">
      <alignment horizontal="center"/>
    </xf>
    <xf numFmtId="0" fontId="21" fillId="0" borderId="0" xfId="1" applyFont="1"/>
    <xf numFmtId="0" fontId="21" fillId="0" borderId="62" xfId="1" applyFont="1" applyBorder="1" applyAlignment="1">
      <alignment horizontal="center"/>
    </xf>
    <xf numFmtId="2" fontId="21" fillId="0" borderId="62" xfId="1" applyNumberFormat="1" applyFont="1" applyBorder="1" applyAlignment="1">
      <alignment horizontal="center"/>
    </xf>
    <xf numFmtId="9" fontId="21" fillId="0" borderId="62" xfId="2" applyFont="1" applyBorder="1" applyAlignment="1">
      <alignment horizontal="center"/>
    </xf>
    <xf numFmtId="1" fontId="21" fillId="0" borderId="36" xfId="1" applyNumberFormat="1" applyFont="1" applyFill="1" applyBorder="1" applyAlignment="1">
      <alignment horizontal="center"/>
    </xf>
    <xf numFmtId="1" fontId="21" fillId="0" borderId="61" xfId="1" applyNumberFormat="1" applyFont="1" applyFill="1" applyBorder="1" applyAlignment="1">
      <alignment horizontal="center"/>
    </xf>
    <xf numFmtId="1" fontId="21" fillId="0" borderId="63" xfId="1" applyNumberFormat="1" applyFont="1" applyFill="1" applyBorder="1" applyAlignment="1">
      <alignment horizontal="center"/>
    </xf>
    <xf numFmtId="1" fontId="21" fillId="0" borderId="64" xfId="1" applyNumberFormat="1" applyFont="1" applyFill="1" applyBorder="1" applyAlignment="1">
      <alignment horizontal="center"/>
    </xf>
    <xf numFmtId="0" fontId="21" fillId="0" borderId="0" xfId="1" applyFont="1" applyFill="1"/>
    <xf numFmtId="0" fontId="21" fillId="0" borderId="63" xfId="1" applyFont="1" applyFill="1" applyBorder="1" applyAlignment="1">
      <alignment horizontal="center"/>
    </xf>
    <xf numFmtId="2" fontId="21" fillId="0" borderId="63" xfId="1" applyNumberFormat="1" applyFont="1" applyFill="1" applyBorder="1" applyAlignment="1">
      <alignment horizontal="center"/>
    </xf>
    <xf numFmtId="9" fontId="21" fillId="0" borderId="63" xfId="2" applyFont="1" applyFill="1" applyBorder="1" applyAlignment="1">
      <alignment horizontal="center"/>
    </xf>
    <xf numFmtId="9" fontId="21" fillId="0" borderId="0" xfId="2" applyFont="1" applyFill="1"/>
    <xf numFmtId="0" fontId="19" fillId="0" borderId="0" xfId="1" applyFill="1"/>
    <xf numFmtId="0" fontId="21" fillId="0" borderId="63" xfId="1" applyFont="1" applyBorder="1" applyAlignment="1">
      <alignment horizontal="center"/>
    </xf>
    <xf numFmtId="2" fontId="21" fillId="0" borderId="63" xfId="1" applyNumberFormat="1" applyFont="1" applyBorder="1" applyAlignment="1">
      <alignment horizontal="center"/>
    </xf>
    <xf numFmtId="9" fontId="21" fillId="0" borderId="63" xfId="2" applyFont="1" applyBorder="1" applyAlignment="1">
      <alignment horizontal="center"/>
    </xf>
    <xf numFmtId="9" fontId="21" fillId="0" borderId="0" xfId="2" applyFont="1"/>
    <xf numFmtId="1" fontId="19" fillId="0" borderId="60" xfId="1" applyNumberFormat="1" applyBorder="1" applyAlignment="1">
      <alignment horizontal="center"/>
    </xf>
    <xf numFmtId="1" fontId="19" fillId="0" borderId="58" xfId="1" applyNumberFormat="1" applyBorder="1" applyAlignment="1">
      <alignment horizontal="center"/>
    </xf>
    <xf numFmtId="1" fontId="19" fillId="0" borderId="59" xfId="1" applyNumberFormat="1" applyBorder="1" applyAlignment="1">
      <alignment horizontal="center"/>
    </xf>
    <xf numFmtId="9" fontId="27" fillId="0" borderId="52" xfId="2" applyFont="1" applyBorder="1" applyAlignment="1">
      <alignment horizontal="center"/>
    </xf>
    <xf numFmtId="9" fontId="27" fillId="0" borderId="54" xfId="2" applyFont="1" applyBorder="1" applyAlignment="1">
      <alignment horizontal="center"/>
    </xf>
    <xf numFmtId="9" fontId="27" fillId="0" borderId="55" xfId="2" applyFont="1" applyBorder="1" applyAlignment="1">
      <alignment horizontal="center"/>
    </xf>
    <xf numFmtId="9" fontId="0" fillId="0" borderId="52" xfId="2" applyFont="1" applyBorder="1" applyAlignment="1">
      <alignment horizontal="center"/>
    </xf>
    <xf numFmtId="9" fontId="27" fillId="0" borderId="52" xfId="2" applyNumberFormat="1" applyFont="1" applyBorder="1" applyAlignment="1">
      <alignment horizontal="center"/>
    </xf>
    <xf numFmtId="0" fontId="19" fillId="0" borderId="0" xfId="1" applyBorder="1"/>
    <xf numFmtId="0" fontId="29" fillId="0" borderId="0" xfId="1" applyFont="1"/>
    <xf numFmtId="0" fontId="19" fillId="0" borderId="0" xfId="1" applyAlignment="1"/>
    <xf numFmtId="0" fontId="19" fillId="0" borderId="0" xfId="1" applyFill="1" applyBorder="1"/>
    <xf numFmtId="0" fontId="30" fillId="0" borderId="0" xfId="1" applyFont="1" applyAlignment="1">
      <alignment horizontal="left" indent="4"/>
    </xf>
    <xf numFmtId="0" fontId="19" fillId="0" borderId="0" xfId="1" applyAlignment="1">
      <alignment horizontal="center"/>
    </xf>
    <xf numFmtId="0" fontId="19" fillId="0" borderId="0" xfId="1" applyAlignment="1">
      <alignment horizontal="center"/>
    </xf>
    <xf numFmtId="0" fontId="8" fillId="10" borderId="52" xfId="1" applyFont="1" applyFill="1" applyBorder="1" applyAlignment="1">
      <alignment horizontal="center" vertical="center" wrapText="1"/>
    </xf>
    <xf numFmtId="0" fontId="8" fillId="10" borderId="53" xfId="1" applyFont="1" applyFill="1" applyBorder="1" applyAlignment="1">
      <alignment horizontal="center" vertical="center" wrapText="1"/>
    </xf>
    <xf numFmtId="0" fontId="8" fillId="10" borderId="54" xfId="1" applyFont="1" applyFill="1" applyBorder="1" applyAlignment="1">
      <alignment horizontal="center" vertical="center" wrapText="1"/>
    </xf>
    <xf numFmtId="0" fontId="8" fillId="10" borderId="55" xfId="1" applyFont="1" applyFill="1" applyBorder="1" applyAlignment="1">
      <alignment horizontal="center" vertical="center" wrapText="1"/>
    </xf>
    <xf numFmtId="0" fontId="8" fillId="10" borderId="54" xfId="1" applyFont="1" applyFill="1" applyBorder="1" applyAlignment="1">
      <alignment vertical="center" wrapText="1"/>
    </xf>
    <xf numFmtId="0" fontId="8" fillId="10" borderId="52" xfId="1" applyFont="1" applyFill="1" applyBorder="1" applyAlignment="1">
      <alignment horizontal="center" textRotation="90" wrapText="1"/>
    </xf>
    <xf numFmtId="0" fontId="8" fillId="10" borderId="54" xfId="1" applyFont="1" applyFill="1" applyBorder="1" applyAlignment="1">
      <alignment horizontal="center" textRotation="90" wrapText="1"/>
    </xf>
    <xf numFmtId="0" fontId="8" fillId="10" borderId="56" xfId="1" applyFont="1" applyFill="1" applyBorder="1" applyAlignment="1">
      <alignment horizontal="center" textRotation="90" wrapText="1"/>
    </xf>
    <xf numFmtId="0" fontId="8" fillId="10" borderId="53" xfId="1" applyFont="1" applyFill="1" applyBorder="1" applyAlignment="1">
      <alignment horizontal="center" textRotation="90" wrapText="1"/>
    </xf>
    <xf numFmtId="0" fontId="8" fillId="10" borderId="56" xfId="1" applyFont="1" applyFill="1" applyBorder="1" applyAlignment="1">
      <alignment horizontal="center" vertical="center" wrapText="1"/>
    </xf>
    <xf numFmtId="1" fontId="27" fillId="0" borderId="72" xfId="1" applyNumberFormat="1" applyFont="1" applyBorder="1" applyAlignment="1">
      <alignment horizontal="center"/>
    </xf>
    <xf numFmtId="0" fontId="27" fillId="0" borderId="73" xfId="1" applyFont="1" applyBorder="1" applyAlignment="1">
      <alignment horizontal="center"/>
    </xf>
    <xf numFmtId="0" fontId="27" fillId="0" borderId="74" xfId="1" applyFont="1" applyBorder="1" applyAlignment="1">
      <alignment horizontal="center"/>
    </xf>
    <xf numFmtId="0" fontId="27" fillId="0" borderId="72" xfId="1" applyFont="1" applyBorder="1" applyAlignment="1">
      <alignment horizontal="center"/>
    </xf>
    <xf numFmtId="0" fontId="27" fillId="0" borderId="75" xfId="1" applyFont="1" applyBorder="1" applyAlignment="1">
      <alignment horizontal="center"/>
    </xf>
    <xf numFmtId="0" fontId="21" fillId="0" borderId="77" xfId="1" applyFont="1" applyBorder="1" applyAlignment="1">
      <alignment horizontal="center" vertical="center"/>
    </xf>
    <xf numFmtId="0" fontId="21" fillId="0" borderId="78" xfId="1" applyFont="1" applyFill="1" applyBorder="1" applyAlignment="1">
      <alignment horizontal="left" vertical="center"/>
    </xf>
    <xf numFmtId="0" fontId="21" fillId="0" borderId="79" xfId="1" applyFont="1" applyFill="1" applyBorder="1" applyAlignment="1">
      <alignment horizontal="left" vertical="center"/>
    </xf>
    <xf numFmtId="0" fontId="21" fillId="0" borderId="78" xfId="1" applyFont="1" applyBorder="1" applyAlignment="1">
      <alignment horizontal="center" vertical="center"/>
    </xf>
    <xf numFmtId="0" fontId="21" fillId="0" borderId="80" xfId="1" applyFont="1" applyFill="1" applyBorder="1" applyAlignment="1">
      <alignment horizontal="left" vertical="center"/>
    </xf>
    <xf numFmtId="0" fontId="21" fillId="0" borderId="81" xfId="1" applyFont="1" applyFill="1" applyBorder="1" applyAlignment="1">
      <alignment horizontal="left" vertical="center"/>
    </xf>
    <xf numFmtId="0" fontId="25" fillId="0" borderId="78" xfId="3" applyFill="1" applyBorder="1" applyAlignment="1" applyProtection="1">
      <alignment vertical="center"/>
    </xf>
    <xf numFmtId="0" fontId="21" fillId="0" borderId="78" xfId="1" applyFont="1" applyFill="1" applyBorder="1" applyAlignment="1">
      <alignment horizontal="center" vertical="center"/>
    </xf>
    <xf numFmtId="0" fontId="8" fillId="0" borderId="81" xfId="1" applyFont="1" applyBorder="1" applyAlignment="1">
      <alignment horizontal="center" vertical="center"/>
    </xf>
    <xf numFmtId="0" fontId="8" fillId="0" borderId="78" xfId="1" applyFont="1" applyBorder="1" applyAlignment="1">
      <alignment horizontal="center" vertical="center"/>
    </xf>
    <xf numFmtId="0" fontId="8" fillId="0" borderId="83" xfId="1" applyFont="1" applyBorder="1" applyAlignment="1">
      <alignment horizontal="center" vertical="center"/>
    </xf>
    <xf numFmtId="0" fontId="21" fillId="11" borderId="80" xfId="1" applyFont="1" applyFill="1" applyBorder="1" applyAlignment="1">
      <alignment horizontal="center" vertical="center"/>
    </xf>
    <xf numFmtId="9" fontId="21" fillId="0" borderId="84" xfId="1" applyNumberFormat="1" applyFont="1" applyFill="1" applyBorder="1" applyAlignment="1">
      <alignment horizontal="center" vertical="center"/>
    </xf>
    <xf numFmtId="0" fontId="21" fillId="6" borderId="85" xfId="1" applyFont="1" applyFill="1" applyBorder="1" applyAlignment="1">
      <alignment horizontal="center" vertical="center"/>
    </xf>
    <xf numFmtId="0" fontId="26" fillId="6" borderId="86" xfId="1" applyFont="1" applyFill="1" applyBorder="1" applyAlignment="1">
      <alignment horizontal="left" vertical="center"/>
    </xf>
    <xf numFmtId="0" fontId="21" fillId="6" borderId="86" xfId="1" applyFont="1" applyFill="1" applyBorder="1" applyAlignment="1">
      <alignment horizontal="left" vertical="center"/>
    </xf>
    <xf numFmtId="0" fontId="21" fillId="6" borderId="87" xfId="1" applyFont="1" applyFill="1" applyBorder="1" applyAlignment="1">
      <alignment horizontal="left" vertical="center"/>
    </xf>
    <xf numFmtId="0" fontId="21" fillId="6" borderId="86" xfId="1" applyFont="1" applyFill="1" applyBorder="1" applyAlignment="1">
      <alignment horizontal="center" vertical="center"/>
    </xf>
    <xf numFmtId="0" fontId="21" fillId="6" borderId="88" xfId="1" applyFont="1" applyFill="1" applyBorder="1" applyAlignment="1">
      <alignment horizontal="left" vertical="center"/>
    </xf>
    <xf numFmtId="0" fontId="21" fillId="6" borderId="89" xfId="1" applyFont="1" applyFill="1" applyBorder="1" applyAlignment="1">
      <alignment horizontal="left" vertical="center"/>
    </xf>
    <xf numFmtId="0" fontId="21" fillId="0" borderId="85" xfId="1" applyFont="1" applyFill="1" applyBorder="1" applyAlignment="1">
      <alignment horizontal="center" vertical="center"/>
    </xf>
    <xf numFmtId="0" fontId="21" fillId="0" borderId="88" xfId="1" applyFont="1" applyFill="1" applyBorder="1" applyAlignment="1">
      <alignment horizontal="center" vertical="center"/>
    </xf>
    <xf numFmtId="9" fontId="21" fillId="0" borderId="92" xfId="1" applyNumberFormat="1" applyFont="1" applyFill="1" applyBorder="1" applyAlignment="1">
      <alignment horizontal="center" vertical="center"/>
    </xf>
    <xf numFmtId="0" fontId="21" fillId="0" borderId="86" xfId="1" applyFont="1" applyFill="1" applyBorder="1" applyAlignment="1">
      <alignment horizontal="left" vertical="center"/>
    </xf>
    <xf numFmtId="0" fontId="8" fillId="0" borderId="87" xfId="1" applyFont="1" applyFill="1" applyBorder="1" applyAlignment="1">
      <alignment horizontal="left" vertical="center"/>
    </xf>
    <xf numFmtId="0" fontId="21" fillId="0" borderId="86" xfId="1" applyFont="1" applyFill="1" applyBorder="1" applyAlignment="1">
      <alignment horizontal="center" vertical="center"/>
    </xf>
    <xf numFmtId="0" fontId="21" fillId="0" borderId="88" xfId="1" applyFont="1" applyFill="1" applyBorder="1" applyAlignment="1">
      <alignment horizontal="left" vertical="center"/>
    </xf>
    <xf numFmtId="0" fontId="21" fillId="0" borderId="89" xfId="1" applyFont="1" applyFill="1" applyBorder="1" applyAlignment="1">
      <alignment horizontal="left" vertical="center"/>
    </xf>
    <xf numFmtId="0" fontId="26" fillId="0" borderId="86" xfId="1" applyFont="1" applyFill="1" applyBorder="1" applyAlignment="1">
      <alignment horizontal="left" vertical="center"/>
    </xf>
    <xf numFmtId="0" fontId="21" fillId="0" borderId="87" xfId="1" applyFont="1" applyFill="1" applyBorder="1" applyAlignment="1">
      <alignment horizontal="left" vertical="center"/>
    </xf>
    <xf numFmtId="0" fontId="21" fillId="6" borderId="93" xfId="1" applyFont="1" applyFill="1" applyBorder="1" applyAlignment="1">
      <alignment horizontal="center" vertical="center"/>
    </xf>
    <xf numFmtId="0" fontId="21" fillId="6" borderId="94" xfId="1" applyFont="1" applyFill="1" applyBorder="1" applyAlignment="1">
      <alignment horizontal="left" vertical="center"/>
    </xf>
    <xf numFmtId="0" fontId="21" fillId="6" borderId="95" xfId="1" applyFont="1" applyFill="1" applyBorder="1" applyAlignment="1">
      <alignment horizontal="left" vertical="center"/>
    </xf>
    <xf numFmtId="0" fontId="21" fillId="6" borderId="94" xfId="1" applyFont="1" applyFill="1" applyBorder="1" applyAlignment="1">
      <alignment horizontal="center" vertical="center"/>
    </xf>
    <xf numFmtId="0" fontId="21" fillId="6" borderId="96" xfId="1" applyFont="1" applyFill="1" applyBorder="1" applyAlignment="1">
      <alignment horizontal="left" vertical="center"/>
    </xf>
    <xf numFmtId="0" fontId="21" fillId="6" borderId="97" xfId="1" applyFont="1" applyFill="1" applyBorder="1" applyAlignment="1">
      <alignment horizontal="left" vertical="center"/>
    </xf>
    <xf numFmtId="0" fontId="11" fillId="12" borderId="99" xfId="0" applyFont="1" applyFill="1" applyBorder="1" applyAlignment="1">
      <alignment vertical="center" wrapText="1"/>
    </xf>
    <xf numFmtId="0" fontId="11" fillId="12" borderId="20" xfId="0" applyFont="1" applyFill="1" applyBorder="1" applyAlignment="1">
      <alignment vertical="center" wrapText="1"/>
    </xf>
    <xf numFmtId="0" fontId="15" fillId="12" borderId="20" xfId="0" applyFont="1" applyFill="1" applyBorder="1" applyAlignment="1">
      <alignment horizontal="left" vertical="center" wrapText="1"/>
    </xf>
    <xf numFmtId="0" fontId="11" fillId="12" borderId="24" xfId="0" applyFont="1" applyFill="1" applyBorder="1" applyAlignment="1">
      <alignment vertical="center" wrapText="1"/>
    </xf>
    <xf numFmtId="0" fontId="2" fillId="0" borderId="0" xfId="0" applyFont="1" applyFill="1" applyAlignment="1">
      <alignment vertical="top" wrapText="1"/>
    </xf>
    <xf numFmtId="0" fontId="20" fillId="0" borderId="0" xfId="1" applyFont="1" applyFill="1" applyBorder="1" applyAlignment="1">
      <alignment horizontal="center" vertical="center" wrapText="1"/>
    </xf>
    <xf numFmtId="0" fontId="19" fillId="0" borderId="0" xfId="1" applyAlignment="1">
      <alignment horizontal="center" vertical="center"/>
    </xf>
    <xf numFmtId="0" fontId="21" fillId="0" borderId="0" xfId="1" applyFont="1" applyAlignment="1">
      <alignment horizontal="center" vertical="center"/>
    </xf>
    <xf numFmtId="0" fontId="21" fillId="0" borderId="0" xfId="1" applyFont="1" applyFill="1" applyAlignment="1">
      <alignment horizontal="center" vertical="center"/>
    </xf>
    <xf numFmtId="0" fontId="19" fillId="0" borderId="0" xfId="1" applyFill="1" applyAlignment="1">
      <alignment horizontal="center" vertical="center"/>
    </xf>
    <xf numFmtId="1" fontId="27" fillId="6" borderId="110" xfId="1" applyNumberFormat="1" applyFont="1" applyFill="1" applyBorder="1" applyAlignment="1">
      <alignment horizontal="right" vertical="center" indent="2"/>
    </xf>
    <xf numFmtId="1" fontId="27" fillId="6" borderId="109" xfId="1" applyNumberFormat="1" applyFont="1" applyFill="1" applyBorder="1" applyAlignment="1">
      <alignment horizontal="right" vertical="center" indent="2"/>
    </xf>
    <xf numFmtId="1" fontId="27" fillId="6" borderId="111" xfId="1" applyNumberFormat="1" applyFont="1" applyFill="1" applyBorder="1" applyAlignment="1">
      <alignment horizontal="right" vertical="center" indent="2"/>
    </xf>
    <xf numFmtId="9" fontId="27" fillId="6" borderId="110" xfId="1" applyNumberFormat="1" applyFont="1" applyFill="1" applyBorder="1" applyAlignment="1">
      <alignment horizontal="right" indent="2"/>
    </xf>
    <xf numFmtId="9" fontId="27" fillId="6" borderId="109" xfId="1" applyNumberFormat="1" applyFont="1" applyFill="1" applyBorder="1" applyAlignment="1">
      <alignment horizontal="right" indent="2"/>
    </xf>
    <xf numFmtId="9" fontId="27" fillId="6" borderId="111" xfId="1" applyNumberFormat="1" applyFont="1" applyFill="1" applyBorder="1" applyAlignment="1">
      <alignment horizontal="right" indent="2"/>
    </xf>
    <xf numFmtId="0" fontId="8" fillId="0" borderId="0" xfId="1" applyFont="1" applyFill="1" applyBorder="1" applyAlignment="1">
      <alignment horizontal="center" textRotation="90" wrapText="1"/>
    </xf>
    <xf numFmtId="164" fontId="21" fillId="0" borderId="0" xfId="1" applyNumberFormat="1" applyFont="1" applyFill="1" applyBorder="1" applyAlignment="1">
      <alignment horizontal="center" vertical="center"/>
    </xf>
    <xf numFmtId="0" fontId="21" fillId="0" borderId="0" xfId="1" applyFont="1" applyFill="1" applyBorder="1" applyAlignment="1">
      <alignment horizontal="left" vertical="center"/>
    </xf>
    <xf numFmtId="9" fontId="27" fillId="0" borderId="0" xfId="1" applyNumberFormat="1" applyFont="1" applyFill="1" applyBorder="1" applyAlignment="1">
      <alignment horizontal="right" indent="2"/>
    </xf>
    <xf numFmtId="0" fontId="32" fillId="0" borderId="0" xfId="1" applyFont="1" applyAlignment="1">
      <alignment horizontal="center" vertical="center" textRotation="90" wrapText="1"/>
    </xf>
    <xf numFmtId="165" fontId="21" fillId="6" borderId="82" xfId="1" applyNumberFormat="1" applyFont="1" applyFill="1" applyBorder="1" applyAlignment="1">
      <alignment horizontal="center" vertical="center"/>
    </xf>
    <xf numFmtId="165" fontId="21" fillId="6" borderId="112" xfId="1" applyNumberFormat="1" applyFont="1" applyFill="1" applyBorder="1" applyAlignment="1">
      <alignment horizontal="center" vertical="center"/>
    </xf>
    <xf numFmtId="165" fontId="21" fillId="6" borderId="90" xfId="1" applyNumberFormat="1" applyFont="1" applyFill="1" applyBorder="1" applyAlignment="1">
      <alignment horizontal="left" vertical="center"/>
    </xf>
    <xf numFmtId="165" fontId="21" fillId="6" borderId="113" xfId="1" applyNumberFormat="1" applyFont="1" applyFill="1" applyBorder="1" applyAlignment="1">
      <alignment horizontal="left" vertical="center"/>
    </xf>
    <xf numFmtId="165" fontId="21" fillId="6" borderId="98" xfId="1" applyNumberFormat="1" applyFont="1" applyFill="1" applyBorder="1" applyAlignment="1">
      <alignment horizontal="left" vertical="center"/>
    </xf>
    <xf numFmtId="165" fontId="21" fillId="6" borderId="114" xfId="1" applyNumberFormat="1" applyFont="1" applyFill="1" applyBorder="1" applyAlignment="1">
      <alignment horizontal="left" vertical="center"/>
    </xf>
    <xf numFmtId="49" fontId="2" fillId="8" borderId="15" xfId="0" applyNumberFormat="1" applyFont="1" applyFill="1" applyBorder="1" applyAlignment="1">
      <alignment horizontal="center" vertical="center" wrapText="1"/>
    </xf>
    <xf numFmtId="49" fontId="2" fillId="0" borderId="15" xfId="0" applyNumberFormat="1" applyFont="1" applyBorder="1" applyAlignment="1">
      <alignment horizontal="center" vertical="center" wrapText="1"/>
    </xf>
    <xf numFmtId="49" fontId="2" fillId="6" borderId="15" xfId="0" applyNumberFormat="1" applyFont="1" applyFill="1" applyBorder="1" applyAlignment="1">
      <alignment horizontal="center" vertical="center" wrapText="1"/>
    </xf>
    <xf numFmtId="49" fontId="2" fillId="0" borderId="15" xfId="0" applyNumberFormat="1" applyFont="1" applyBorder="1" applyAlignment="1">
      <alignment vertical="center" wrapText="1"/>
    </xf>
    <xf numFmtId="49" fontId="2" fillId="8" borderId="15" xfId="0" applyNumberFormat="1" applyFont="1" applyFill="1" applyBorder="1" applyAlignment="1">
      <alignment vertical="center" wrapText="1"/>
    </xf>
    <xf numFmtId="49" fontId="2" fillId="6" borderId="15" xfId="0" applyNumberFormat="1" applyFont="1" applyFill="1" applyBorder="1" applyAlignment="1">
      <alignment vertical="center" wrapText="1"/>
    </xf>
    <xf numFmtId="49" fontId="2" fillId="0" borderId="15" xfId="0" applyNumberFormat="1" applyFont="1" applyFill="1" applyBorder="1" applyAlignment="1">
      <alignment horizontal="center" vertical="center" wrapText="1"/>
    </xf>
    <xf numFmtId="49" fontId="2" fillId="0" borderId="15" xfId="0" applyNumberFormat="1" applyFont="1" applyFill="1" applyBorder="1" applyAlignment="1">
      <alignment vertical="center" wrapText="1"/>
    </xf>
    <xf numFmtId="49" fontId="2" fillId="0" borderId="2" xfId="0" applyNumberFormat="1" applyFont="1" applyFill="1" applyBorder="1" applyAlignment="1">
      <alignment vertical="center" wrapText="1"/>
    </xf>
    <xf numFmtId="49" fontId="2" fillId="0" borderId="2" xfId="0" applyNumberFormat="1" applyFont="1" applyFill="1" applyBorder="1" applyAlignment="1">
      <alignment horizontal="center" vertical="center" wrapText="1"/>
    </xf>
    <xf numFmtId="49" fontId="2" fillId="0" borderId="12" xfId="0" applyNumberFormat="1" applyFont="1" applyFill="1" applyBorder="1" applyAlignment="1">
      <alignment vertical="center" wrapText="1"/>
    </xf>
    <xf numFmtId="49" fontId="1" fillId="0" borderId="2" xfId="0" applyNumberFormat="1" applyFont="1" applyFill="1" applyBorder="1" applyAlignment="1">
      <alignment horizontal="center" vertical="center" wrapText="1"/>
    </xf>
    <xf numFmtId="49" fontId="1" fillId="8" borderId="13" xfId="0" applyNumberFormat="1" applyFont="1" applyFill="1" applyBorder="1" applyAlignment="1">
      <alignment vertical="center" wrapText="1"/>
    </xf>
    <xf numFmtId="49" fontId="1" fillId="8" borderId="14" xfId="0" applyNumberFormat="1" applyFont="1" applyFill="1" applyBorder="1" applyAlignment="1">
      <alignment vertical="center" wrapText="1"/>
    </xf>
    <xf numFmtId="49" fontId="1" fillId="0" borderId="13" xfId="0" applyNumberFormat="1" applyFont="1" applyBorder="1" applyAlignment="1">
      <alignment vertical="center" wrapText="1"/>
    </xf>
    <xf numFmtId="49" fontId="1" fillId="0" borderId="14" xfId="0" applyNumberFormat="1" applyFont="1" applyBorder="1" applyAlignment="1">
      <alignment vertical="center" wrapText="1"/>
    </xf>
    <xf numFmtId="49" fontId="1" fillId="6" borderId="13" xfId="0" applyNumberFormat="1" applyFont="1" applyFill="1" applyBorder="1" applyAlignment="1">
      <alignment vertical="center" wrapText="1"/>
    </xf>
    <xf numFmtId="49" fontId="1" fillId="6" borderId="14" xfId="0" applyNumberFormat="1" applyFont="1" applyFill="1" applyBorder="1" applyAlignment="1">
      <alignment vertical="center" wrapText="1"/>
    </xf>
    <xf numFmtId="49" fontId="2" fillId="6" borderId="39" xfId="0" applyNumberFormat="1" applyFont="1" applyFill="1" applyBorder="1" applyAlignment="1">
      <alignment horizontal="center" vertical="center" wrapText="1"/>
    </xf>
    <xf numFmtId="49" fontId="2" fillId="8" borderId="29" xfId="0" applyNumberFormat="1" applyFont="1" applyFill="1" applyBorder="1" applyAlignment="1">
      <alignment horizontal="center" vertical="center" wrapText="1"/>
    </xf>
    <xf numFmtId="49" fontId="2" fillId="8" borderId="44" xfId="0" applyNumberFormat="1"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1" fillId="8" borderId="13" xfId="0" applyNumberFormat="1" applyFont="1" applyFill="1" applyBorder="1" applyAlignment="1">
      <alignment horizontal="center" vertical="center" wrapText="1"/>
    </xf>
    <xf numFmtId="49" fontId="1" fillId="8" borderId="14" xfId="0" applyNumberFormat="1" applyFont="1" applyFill="1" applyBorder="1" applyAlignment="1">
      <alignment horizontal="center" vertical="center" wrapText="1"/>
    </xf>
    <xf numFmtId="49" fontId="1" fillId="6" borderId="13" xfId="0" applyNumberFormat="1" applyFont="1" applyFill="1" applyBorder="1" applyAlignment="1">
      <alignment horizontal="center" vertical="center" wrapText="1"/>
    </xf>
    <xf numFmtId="49" fontId="1" fillId="6" borderId="14" xfId="0" applyNumberFormat="1"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center" vertical="center" wrapText="1"/>
    </xf>
    <xf numFmtId="49" fontId="1" fillId="8" borderId="34" xfId="0" applyNumberFormat="1" applyFont="1" applyFill="1" applyBorder="1" applyAlignment="1">
      <alignment horizontal="center" vertical="center" wrapText="1"/>
    </xf>
    <xf numFmtId="49" fontId="1" fillId="8" borderId="4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 fillId="8" borderId="43" xfId="0" applyNumberFormat="1" applyFont="1" applyFill="1" applyBorder="1" applyAlignment="1">
      <alignment horizontal="center" vertical="center" wrapText="1"/>
    </xf>
    <xf numFmtId="49" fontId="1" fillId="0" borderId="41" xfId="0" applyNumberFormat="1" applyFont="1" applyFill="1" applyBorder="1" applyAlignment="1">
      <alignment horizontal="center" vertical="center" wrapText="1"/>
    </xf>
    <xf numFmtId="49" fontId="1" fillId="0" borderId="2" xfId="0" applyNumberFormat="1" applyFont="1" applyFill="1" applyBorder="1" applyAlignment="1">
      <alignment vertical="center" wrapText="1"/>
    </xf>
    <xf numFmtId="49" fontId="1" fillId="0" borderId="13" xfId="0" applyNumberFormat="1" applyFont="1" applyFill="1" applyBorder="1" applyAlignment="1">
      <alignment vertical="center" wrapText="1"/>
    </xf>
    <xf numFmtId="49" fontId="1" fillId="0" borderId="14" xfId="0" applyNumberFormat="1" applyFont="1" applyFill="1" applyBorder="1" applyAlignment="1">
      <alignment vertical="center" wrapText="1"/>
    </xf>
    <xf numFmtId="0" fontId="6" fillId="0" borderId="2" xfId="0" applyFont="1" applyFill="1" applyBorder="1" applyAlignment="1">
      <alignment horizontal="left" vertical="center" wrapText="1"/>
    </xf>
    <xf numFmtId="49" fontId="5" fillId="8" borderId="13" xfId="0" applyNumberFormat="1" applyFont="1" applyFill="1" applyBorder="1" applyAlignment="1">
      <alignment vertical="center" wrapText="1"/>
    </xf>
    <xf numFmtId="49" fontId="1" fillId="8" borderId="13" xfId="0" applyNumberFormat="1" applyFont="1" applyFill="1" applyBorder="1" applyAlignment="1">
      <alignment horizontal="left" vertical="center" wrapText="1"/>
    </xf>
    <xf numFmtId="49" fontId="1" fillId="0" borderId="12" xfId="0" applyNumberFormat="1" applyFont="1" applyFill="1" applyBorder="1" applyAlignment="1">
      <alignment vertical="center" wrapText="1"/>
    </xf>
    <xf numFmtId="49" fontId="1" fillId="6" borderId="37" xfId="0" applyNumberFormat="1" applyFont="1" applyFill="1" applyBorder="1" applyAlignment="1">
      <alignment vertical="center" wrapText="1"/>
    </xf>
    <xf numFmtId="49" fontId="1" fillId="6" borderId="38" xfId="0" applyNumberFormat="1" applyFont="1" applyFill="1" applyBorder="1" applyAlignment="1">
      <alignment vertical="center" wrapText="1"/>
    </xf>
    <xf numFmtId="0" fontId="1" fillId="0" borderId="131" xfId="0" applyNumberFormat="1" applyFont="1" applyBorder="1" applyAlignment="1" applyProtection="1">
      <alignment horizontal="right" vertical="center" wrapText="1"/>
      <protection locked="0"/>
    </xf>
    <xf numFmtId="0" fontId="1" fillId="0" borderId="133" xfId="0" applyNumberFormat="1" applyFont="1" applyBorder="1" applyAlignment="1" applyProtection="1">
      <alignment horizontal="right" vertical="center" wrapText="1"/>
      <protection locked="0"/>
    </xf>
    <xf numFmtId="0" fontId="1" fillId="0" borderId="31" xfId="0" applyNumberFormat="1" applyFont="1" applyBorder="1" applyAlignment="1" applyProtection="1">
      <alignment horizontal="right" vertical="center" wrapText="1"/>
      <protection locked="0"/>
    </xf>
    <xf numFmtId="166" fontId="1" fillId="0" borderId="132" xfId="0" applyNumberFormat="1" applyFont="1" applyBorder="1" applyAlignment="1" applyProtection="1">
      <alignment horizontal="right" vertical="center" wrapText="1"/>
      <protection locked="0"/>
    </xf>
    <xf numFmtId="0" fontId="3" fillId="0" borderId="0" xfId="0" applyFont="1" applyFill="1" applyAlignment="1" applyProtection="1">
      <alignment horizontal="center" vertical="center" wrapText="1"/>
      <protection locked="0"/>
    </xf>
    <xf numFmtId="0" fontId="2" fillId="0" borderId="0" xfId="0" applyFont="1" applyAlignment="1" applyProtection="1">
      <alignment vertical="center" wrapText="1"/>
      <protection locked="0"/>
    </xf>
    <xf numFmtId="0" fontId="10" fillId="0" borderId="0" xfId="0" applyFont="1" applyAlignment="1" applyProtection="1">
      <alignment horizontal="center" vertical="center" wrapText="1"/>
      <protection locked="0"/>
    </xf>
    <xf numFmtId="0" fontId="1"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1" fillId="0" borderId="32" xfId="0" applyFont="1" applyBorder="1" applyAlignment="1" applyProtection="1">
      <alignment vertical="center" wrapText="1"/>
      <protection locked="0"/>
    </xf>
    <xf numFmtId="0" fontId="1" fillId="0" borderId="0" xfId="0" applyFont="1" applyBorder="1" applyAlignment="1" applyProtection="1">
      <alignment vertical="center" wrapText="1"/>
      <protection locked="0"/>
    </xf>
    <xf numFmtId="0" fontId="1" fillId="0" borderId="0" xfId="0" applyFont="1" applyAlignment="1" applyProtection="1">
      <alignment horizontal="right" vertical="center" wrapText="1"/>
      <protection locked="0"/>
    </xf>
    <xf numFmtId="0" fontId="3" fillId="0" borderId="0" xfId="0" applyFont="1" applyFill="1" applyBorder="1" applyAlignment="1" applyProtection="1">
      <alignment horizontal="center" vertical="center" wrapText="1"/>
      <protection locked="0"/>
    </xf>
    <xf numFmtId="166" fontId="4" fillId="13" borderId="120" xfId="0" applyNumberFormat="1" applyFont="1" applyFill="1" applyBorder="1" applyAlignment="1" applyProtection="1">
      <alignment horizontal="center" vertical="center" wrapText="1"/>
      <protection locked="0"/>
    </xf>
    <xf numFmtId="166" fontId="37" fillId="5" borderId="65" xfId="0" applyNumberFormat="1" applyFont="1" applyFill="1" applyBorder="1" applyAlignment="1" applyProtection="1">
      <alignment horizontal="center" vertical="center" wrapText="1"/>
      <protection locked="0"/>
    </xf>
    <xf numFmtId="0" fontId="2" fillId="2" borderId="138" xfId="0" applyFont="1" applyFill="1" applyBorder="1" applyAlignment="1" applyProtection="1">
      <alignment horizontal="center" vertical="center" wrapText="1"/>
      <protection locked="0"/>
    </xf>
    <xf numFmtId="0" fontId="2" fillId="2" borderId="140" xfId="0" applyFont="1" applyFill="1" applyBorder="1" applyAlignment="1" applyProtection="1">
      <alignment horizontal="center" vertical="center" wrapText="1"/>
      <protection locked="0"/>
    </xf>
    <xf numFmtId="0" fontId="1" fillId="0" borderId="130" xfId="0" applyFont="1" applyBorder="1" applyAlignment="1" applyProtection="1">
      <alignment vertical="center" wrapText="1"/>
      <protection locked="0"/>
    </xf>
    <xf numFmtId="0" fontId="1" fillId="0" borderId="123" xfId="0" applyFont="1" applyBorder="1" applyAlignment="1" applyProtection="1">
      <alignment vertical="center" wrapText="1"/>
      <protection locked="0"/>
    </xf>
    <xf numFmtId="166" fontId="5" fillId="0" borderId="15" xfId="0" applyNumberFormat="1" applyFont="1" applyBorder="1" applyAlignment="1" applyProtection="1">
      <alignment horizontal="center" vertical="center" wrapText="1"/>
      <protection locked="0"/>
    </xf>
    <xf numFmtId="0" fontId="5" fillId="0" borderId="129" xfId="0" applyFont="1" applyBorder="1" applyAlignment="1" applyProtection="1">
      <alignment vertical="center" wrapText="1"/>
      <protection locked="0"/>
    </xf>
    <xf numFmtId="166" fontId="35" fillId="0" borderId="132" xfId="0" applyNumberFormat="1" applyFont="1" applyBorder="1" applyAlignment="1" applyProtection="1">
      <alignment horizontal="right" vertical="center" wrapText="1"/>
      <protection locked="0"/>
    </xf>
    <xf numFmtId="166" fontId="35" fillId="0" borderId="135" xfId="0" applyNumberFormat="1" applyFont="1" applyBorder="1" applyAlignment="1" applyProtection="1">
      <alignment horizontal="right" vertical="center" wrapText="1"/>
      <protection locked="0"/>
    </xf>
    <xf numFmtId="166" fontId="1" fillId="0" borderId="0" xfId="0" applyNumberFormat="1" applyFont="1" applyAlignment="1" applyProtection="1">
      <alignment vertical="center" wrapText="1"/>
      <protection locked="0"/>
    </xf>
    <xf numFmtId="0" fontId="5" fillId="6" borderId="129" xfId="0" applyFont="1" applyFill="1" applyBorder="1" applyAlignment="1" applyProtection="1">
      <alignment vertical="center" wrapText="1"/>
      <protection locked="0"/>
    </xf>
    <xf numFmtId="166" fontId="1" fillId="0" borderId="0" xfId="0" applyNumberFormat="1" applyFont="1" applyAlignment="1" applyProtection="1">
      <alignment horizontal="right" vertical="center" wrapText="1"/>
      <protection locked="0"/>
    </xf>
    <xf numFmtId="0" fontId="5" fillId="6" borderId="127" xfId="0" applyFont="1" applyFill="1" applyBorder="1" applyAlignment="1" applyProtection="1">
      <alignment vertical="center" wrapText="1"/>
      <protection locked="0"/>
    </xf>
    <xf numFmtId="0" fontId="1" fillId="0" borderId="0" xfId="0" applyFont="1" applyFill="1" applyBorder="1" applyAlignment="1" applyProtection="1">
      <alignment vertical="center" wrapText="1"/>
      <protection locked="0"/>
    </xf>
    <xf numFmtId="0" fontId="1" fillId="0" borderId="130" xfId="0" applyNumberFormat="1" applyFont="1" applyBorder="1" applyAlignment="1" applyProtection="1">
      <alignment horizontal="right" vertical="center" wrapText="1"/>
      <protection locked="0"/>
    </xf>
    <xf numFmtId="2" fontId="1" fillId="0" borderId="0" xfId="0" applyNumberFormat="1" applyFont="1" applyAlignment="1" applyProtection="1">
      <alignment horizontal="right" vertical="center" wrapText="1"/>
      <protection locked="0"/>
    </xf>
    <xf numFmtId="0" fontId="1" fillId="0" borderId="0" xfId="0" applyFont="1" applyFill="1" applyAlignment="1" applyProtection="1">
      <alignment vertical="center" wrapText="1"/>
      <protection locked="0"/>
    </xf>
    <xf numFmtId="0" fontId="1" fillId="0" borderId="0" xfId="0" applyFont="1" applyFill="1" applyAlignment="1" applyProtection="1">
      <alignment horizontal="right" vertical="center" wrapText="1"/>
      <protection locked="0"/>
    </xf>
    <xf numFmtId="166" fontId="1" fillId="0" borderId="0" xfId="0" applyNumberFormat="1" applyFont="1" applyFill="1" applyAlignment="1" applyProtection="1">
      <alignment vertical="center" wrapText="1"/>
      <protection locked="0"/>
    </xf>
    <xf numFmtId="166" fontId="1" fillId="0" borderId="0" xfId="0" applyNumberFormat="1" applyFont="1" applyFill="1" applyAlignment="1" applyProtection="1">
      <alignment horizontal="right" vertical="center" wrapText="1"/>
      <protection locked="0"/>
    </xf>
    <xf numFmtId="0" fontId="1" fillId="0" borderId="0" xfId="0" applyFont="1" applyFill="1" applyAlignment="1" applyProtection="1">
      <alignment horizontal="center" vertical="center" wrapText="1"/>
      <protection locked="0"/>
    </xf>
    <xf numFmtId="0" fontId="1" fillId="0" borderId="0" xfId="0" applyFont="1" applyBorder="1" applyAlignment="1" applyProtection="1">
      <alignment horizontal="right" vertical="center" wrapText="1"/>
      <protection locked="0"/>
    </xf>
    <xf numFmtId="0" fontId="1" fillId="0" borderId="131" xfId="0" applyNumberFormat="1" applyFont="1" applyFill="1" applyBorder="1" applyAlignment="1" applyProtection="1">
      <alignment horizontal="right" vertical="center" wrapText="1"/>
      <protection locked="0"/>
    </xf>
    <xf numFmtId="3" fontId="35" fillId="0" borderId="132" xfId="0" applyNumberFormat="1" applyFont="1" applyFill="1" applyBorder="1" applyAlignment="1" applyProtection="1">
      <alignment horizontal="right" vertical="center" wrapText="1"/>
      <protection locked="0"/>
    </xf>
    <xf numFmtId="166" fontId="35" fillId="0" borderId="132" xfId="0" applyNumberFormat="1" applyFont="1" applyFill="1" applyBorder="1" applyAlignment="1" applyProtection="1">
      <alignment horizontal="right" vertical="center" wrapText="1"/>
      <protection locked="0"/>
    </xf>
    <xf numFmtId="0" fontId="1" fillId="0" borderId="12" xfId="0" applyNumberFormat="1" applyFont="1" applyBorder="1" applyAlignment="1" applyProtection="1">
      <alignment horizontal="right" vertical="center" wrapText="1"/>
      <protection locked="0"/>
    </xf>
    <xf numFmtId="166" fontId="35" fillId="0" borderId="12" xfId="0" applyNumberFormat="1" applyFont="1" applyBorder="1" applyAlignment="1" applyProtection="1">
      <alignment horizontal="right" vertical="center" wrapText="1"/>
      <protection locked="0"/>
    </xf>
    <xf numFmtId="3" fontId="35" fillId="0" borderId="132" xfId="0" applyNumberFormat="1" applyFont="1" applyBorder="1" applyAlignment="1" applyProtection="1">
      <alignment horizontal="right" vertical="center" wrapText="1"/>
      <protection locked="0"/>
    </xf>
    <xf numFmtId="0" fontId="1" fillId="0" borderId="0" xfId="0" applyNumberFormat="1" applyFont="1" applyBorder="1" applyAlignment="1" applyProtection="1">
      <alignment horizontal="right" vertical="center" wrapText="1"/>
      <protection locked="0"/>
    </xf>
    <xf numFmtId="166" fontId="35" fillId="0" borderId="0" xfId="0" applyNumberFormat="1" applyFont="1" applyBorder="1" applyAlignment="1" applyProtection="1">
      <alignment horizontal="right" vertical="center" wrapText="1"/>
      <protection locked="0"/>
    </xf>
    <xf numFmtId="3" fontId="35" fillId="0" borderId="134" xfId="0" applyNumberFormat="1" applyFont="1" applyBorder="1" applyAlignment="1" applyProtection="1">
      <alignment horizontal="right" vertical="center" wrapText="1"/>
      <protection locked="0"/>
    </xf>
    <xf numFmtId="166" fontId="35" fillId="0" borderId="134" xfId="0" applyNumberFormat="1" applyFont="1" applyBorder="1" applyAlignment="1" applyProtection="1">
      <alignment horizontal="right" vertical="center" wrapText="1"/>
      <protection locked="0"/>
    </xf>
    <xf numFmtId="166" fontId="35" fillId="0" borderId="136" xfId="0" applyNumberFormat="1" applyFont="1" applyBorder="1" applyAlignment="1" applyProtection="1">
      <alignment horizontal="right" vertical="center" wrapText="1"/>
      <protection locked="0"/>
    </xf>
    <xf numFmtId="0" fontId="1" fillId="0" borderId="123" xfId="0" applyNumberFormat="1" applyFont="1" applyBorder="1" applyAlignment="1" applyProtection="1">
      <alignment horizontal="right" vertical="center" wrapText="1"/>
      <protection locked="0"/>
    </xf>
    <xf numFmtId="3" fontId="1" fillId="0" borderId="131" xfId="0" applyNumberFormat="1" applyFont="1" applyBorder="1" applyAlignment="1" applyProtection="1">
      <alignment horizontal="right" vertical="center" wrapText="1"/>
      <protection locked="0"/>
    </xf>
    <xf numFmtId="3" fontId="35" fillId="0" borderId="135" xfId="0" applyNumberFormat="1" applyFont="1" applyBorder="1" applyAlignment="1" applyProtection="1">
      <alignment horizontal="right" vertical="center" wrapText="1"/>
      <protection locked="0"/>
    </xf>
    <xf numFmtId="3" fontId="1" fillId="0" borderId="0" xfId="0" applyNumberFormat="1" applyFont="1" applyBorder="1" applyAlignment="1" applyProtection="1">
      <alignment horizontal="right" vertical="center" wrapText="1"/>
      <protection locked="0"/>
    </xf>
    <xf numFmtId="3" fontId="35" fillId="0" borderId="0" xfId="0" applyNumberFormat="1" applyFont="1" applyBorder="1" applyAlignment="1" applyProtection="1">
      <alignment horizontal="right" vertical="center" wrapText="1"/>
      <protection locked="0"/>
    </xf>
    <xf numFmtId="0" fontId="5" fillId="0" borderId="127" xfId="0" applyFont="1" applyBorder="1" applyAlignment="1" applyProtection="1">
      <alignment vertical="center" wrapText="1"/>
      <protection locked="0"/>
    </xf>
    <xf numFmtId="3" fontId="1" fillId="0" borderId="133" xfId="0" applyNumberFormat="1" applyFont="1" applyBorder="1" applyAlignment="1" applyProtection="1">
      <alignment horizontal="right" vertical="center" wrapText="1"/>
      <protection locked="0"/>
    </xf>
    <xf numFmtId="3" fontId="35" fillId="0" borderId="136" xfId="0" applyNumberFormat="1" applyFont="1" applyBorder="1" applyAlignment="1" applyProtection="1">
      <alignment horizontal="right" vertical="center" wrapText="1"/>
      <protection locked="0"/>
    </xf>
    <xf numFmtId="0" fontId="2" fillId="0" borderId="0" xfId="0" applyFont="1" applyBorder="1" applyAlignment="1" applyProtection="1">
      <alignment vertical="center" wrapText="1"/>
      <protection locked="0"/>
    </xf>
    <xf numFmtId="0" fontId="10" fillId="0" borderId="0"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xf>
    <xf numFmtId="0" fontId="2" fillId="0" borderId="0" xfId="0" applyFont="1" applyAlignment="1" applyProtection="1">
      <alignment vertical="center" wrapText="1"/>
    </xf>
    <xf numFmtId="0" fontId="10" fillId="0" borderId="0" xfId="0" applyFont="1" applyAlignment="1" applyProtection="1">
      <alignment horizontal="center" vertical="center" wrapText="1"/>
    </xf>
    <xf numFmtId="0" fontId="34" fillId="0" borderId="2" xfId="0" applyFont="1" applyBorder="1" applyAlignment="1" applyProtection="1">
      <alignment vertical="center" wrapText="1"/>
    </xf>
    <xf numFmtId="0" fontId="2" fillId="0" borderId="2" xfId="0" applyFont="1" applyBorder="1" applyAlignment="1" applyProtection="1">
      <alignment vertical="center" wrapText="1"/>
    </xf>
    <xf numFmtId="0" fontId="2" fillId="0" borderId="2" xfId="0" applyFont="1" applyBorder="1" applyAlignment="1" applyProtection="1">
      <alignment horizontal="center" vertical="center" wrapText="1"/>
    </xf>
    <xf numFmtId="0" fontId="1" fillId="0" borderId="115" xfId="0" applyNumberFormat="1" applyFont="1" applyBorder="1" applyAlignment="1" applyProtection="1">
      <alignment horizontal="center" vertical="center" wrapText="1"/>
    </xf>
    <xf numFmtId="0" fontId="1" fillId="0" borderId="2" xfId="0" applyNumberFormat="1" applyFont="1" applyBorder="1" applyAlignment="1" applyProtection="1">
      <alignment horizontal="center" vertical="center" wrapText="1"/>
    </xf>
    <xf numFmtId="0" fontId="9" fillId="0" borderId="0" xfId="0" applyFont="1" applyFill="1" applyAlignment="1" applyProtection="1">
      <alignment horizontal="center" vertical="center" wrapText="1"/>
    </xf>
    <xf numFmtId="0" fontId="2" fillId="6" borderId="0" xfId="0" applyFont="1" applyFill="1" applyAlignment="1" applyProtection="1">
      <alignment vertical="center" wrapText="1"/>
    </xf>
    <xf numFmtId="0" fontId="10" fillId="6" borderId="0" xfId="0" applyFont="1" applyFill="1" applyAlignment="1" applyProtection="1">
      <alignment horizontal="center" vertical="center" wrapText="1"/>
    </xf>
    <xf numFmtId="0" fontId="34" fillId="6" borderId="2" xfId="0" applyFont="1" applyFill="1" applyBorder="1" applyAlignment="1" applyProtection="1">
      <alignment vertical="center" wrapText="1"/>
    </xf>
    <xf numFmtId="0" fontId="2" fillId="6" borderId="2" xfId="0" applyFont="1" applyFill="1" applyBorder="1" applyAlignment="1" applyProtection="1">
      <alignment vertical="center" wrapText="1"/>
    </xf>
    <xf numFmtId="0" fontId="2" fillId="6" borderId="2" xfId="0" applyFont="1" applyFill="1" applyBorder="1" applyAlignment="1" applyProtection="1">
      <alignment horizontal="center" vertical="center" wrapText="1"/>
    </xf>
    <xf numFmtId="9" fontId="2" fillId="0" borderId="2" xfId="0" applyNumberFormat="1" applyFont="1" applyBorder="1" applyAlignment="1" applyProtection="1">
      <alignment horizontal="center" vertical="center" wrapText="1"/>
    </xf>
    <xf numFmtId="0" fontId="34" fillId="6" borderId="12" xfId="0" applyFont="1" applyFill="1" applyBorder="1" applyAlignment="1" applyProtection="1">
      <alignment vertical="center" wrapText="1"/>
    </xf>
    <xf numFmtId="0" fontId="2" fillId="6" borderId="12" xfId="0" applyFont="1" applyFill="1" applyBorder="1" applyAlignment="1" applyProtection="1">
      <alignment vertical="center" wrapText="1"/>
    </xf>
    <xf numFmtId="0" fontId="2" fillId="6" borderId="12" xfId="0" applyFont="1" applyFill="1" applyBorder="1" applyAlignment="1" applyProtection="1">
      <alignment horizontal="left" vertical="center" wrapText="1"/>
    </xf>
    <xf numFmtId="0" fontId="2" fillId="6" borderId="12" xfId="0" applyFont="1" applyFill="1" applyBorder="1" applyAlignment="1" applyProtection="1">
      <alignment horizontal="center" vertical="center" wrapText="1"/>
    </xf>
    <xf numFmtId="9" fontId="2" fillId="6" borderId="2" xfId="0" applyNumberFormat="1" applyFont="1" applyFill="1" applyBorder="1" applyAlignment="1" applyProtection="1">
      <alignment horizontal="center" vertical="center" wrapText="1"/>
    </xf>
    <xf numFmtId="0" fontId="34" fillId="0" borderId="2" xfId="0" applyFont="1" applyFill="1" applyBorder="1" applyAlignment="1" applyProtection="1">
      <alignment vertical="center" wrapText="1"/>
    </xf>
    <xf numFmtId="0" fontId="2" fillId="0" borderId="2" xfId="0" applyFont="1" applyFill="1" applyBorder="1" applyAlignment="1" applyProtection="1">
      <alignment vertical="center" wrapText="1"/>
    </xf>
    <xf numFmtId="9" fontId="2" fillId="0" borderId="2" xfId="0" applyNumberFormat="1" applyFont="1" applyFill="1" applyBorder="1" applyAlignment="1" applyProtection="1">
      <alignment horizontal="center" vertical="center" wrapText="1"/>
    </xf>
    <xf numFmtId="0" fontId="35" fillId="6" borderId="2" xfId="0" applyFont="1" applyFill="1" applyBorder="1" applyAlignment="1" applyProtection="1">
      <alignment vertical="center" wrapText="1"/>
    </xf>
    <xf numFmtId="0" fontId="2" fillId="0" borderId="0" xfId="0" applyFont="1" applyFill="1" applyAlignment="1" applyProtection="1">
      <alignment vertical="center" wrapText="1"/>
    </xf>
    <xf numFmtId="0" fontId="10" fillId="0" borderId="0" xfId="0" applyFont="1" applyFill="1" applyAlignment="1" applyProtection="1">
      <alignment horizontal="center" vertical="center" wrapText="1"/>
    </xf>
    <xf numFmtId="9" fontId="2" fillId="6" borderId="12" xfId="0" applyNumberFormat="1"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6" fillId="0" borderId="2" xfId="0" applyFont="1" applyFill="1" applyBorder="1" applyAlignment="1" applyProtection="1">
      <alignment vertical="center" wrapText="1"/>
    </xf>
    <xf numFmtId="0" fontId="2" fillId="0" borderId="117" xfId="0" applyNumberFormat="1" applyFont="1" applyBorder="1" applyAlignment="1" applyProtection="1">
      <alignment horizontal="right" vertical="center" wrapText="1"/>
    </xf>
    <xf numFmtId="3" fontId="1" fillId="0" borderId="2" xfId="0" applyNumberFormat="1" applyFont="1" applyBorder="1" applyAlignment="1" applyProtection="1">
      <alignment horizontal="right" vertical="center" wrapText="1"/>
    </xf>
    <xf numFmtId="0" fontId="6" fillId="6" borderId="2" xfId="0" applyFont="1" applyFill="1" applyBorder="1" applyAlignment="1" applyProtection="1">
      <alignment vertical="center" wrapText="1"/>
    </xf>
    <xf numFmtId="0" fontId="7" fillId="6" borderId="2" xfId="0" applyFont="1" applyFill="1" applyBorder="1" applyAlignment="1" applyProtection="1">
      <alignment vertical="center" wrapText="1"/>
    </xf>
    <xf numFmtId="0" fontId="9" fillId="0" borderId="0" xfId="0" applyFont="1" applyAlignment="1" applyProtection="1">
      <alignment horizontal="center" vertical="center" wrapText="1"/>
    </xf>
    <xf numFmtId="0" fontId="9" fillId="0" borderId="0"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166" fontId="33" fillId="5" borderId="0" xfId="0" applyNumberFormat="1" applyFont="1" applyFill="1" applyBorder="1" applyAlignment="1" applyProtection="1">
      <alignment horizontal="center" vertical="center" wrapText="1"/>
      <protection locked="0"/>
    </xf>
    <xf numFmtId="166" fontId="36" fillId="2" borderId="28" xfId="0" applyNumberFormat="1" applyFont="1" applyFill="1" applyBorder="1" applyAlignment="1" applyProtection="1">
      <alignment vertical="center" wrapText="1"/>
      <protection locked="0"/>
    </xf>
    <xf numFmtId="166" fontId="5" fillId="0" borderId="15" xfId="0" applyNumberFormat="1" applyFont="1" applyBorder="1" applyAlignment="1" applyProtection="1">
      <alignment horizontal="center" vertical="center" wrapText="1"/>
    </xf>
    <xf numFmtId="0" fontId="2" fillId="2" borderId="125" xfId="0" applyFont="1" applyFill="1" applyBorder="1" applyAlignment="1" applyProtection="1">
      <alignment horizontal="center" vertical="center" wrapText="1"/>
    </xf>
    <xf numFmtId="0" fontId="2" fillId="2" borderId="126" xfId="0" applyFont="1" applyFill="1" applyBorder="1" applyAlignment="1" applyProtection="1">
      <alignment horizontal="center" vertical="center" wrapText="1"/>
    </xf>
    <xf numFmtId="0" fontId="2" fillId="2" borderId="138" xfId="0" applyFont="1" applyFill="1" applyBorder="1" applyAlignment="1" applyProtection="1">
      <alignment horizontal="center" vertical="center" wrapText="1"/>
    </xf>
    <xf numFmtId="0" fontId="1" fillId="0" borderId="0" xfId="0" applyFont="1" applyBorder="1" applyAlignment="1" applyProtection="1">
      <alignment vertical="center" wrapText="1"/>
    </xf>
    <xf numFmtId="0" fontId="1" fillId="0" borderId="123" xfId="0" applyFont="1" applyBorder="1" applyAlignment="1" applyProtection="1">
      <alignment vertical="center" wrapText="1"/>
    </xf>
    <xf numFmtId="0" fontId="5" fillId="0" borderId="129" xfId="0" applyFont="1" applyBorder="1" applyAlignment="1" applyProtection="1">
      <alignment vertical="center" wrapText="1"/>
    </xf>
    <xf numFmtId="0" fontId="5" fillId="6" borderId="129" xfId="0" applyFont="1" applyFill="1" applyBorder="1" applyAlignment="1" applyProtection="1">
      <alignment vertical="center" wrapText="1"/>
    </xf>
    <xf numFmtId="0" fontId="5" fillId="6" borderId="127" xfId="0" applyFont="1" applyFill="1" applyBorder="1" applyAlignment="1" applyProtection="1">
      <alignment vertical="center" wrapText="1"/>
    </xf>
    <xf numFmtId="0" fontId="5" fillId="0" borderId="129" xfId="0" applyFont="1" applyFill="1" applyBorder="1" applyAlignment="1" applyProtection="1">
      <alignment vertical="center" wrapText="1"/>
    </xf>
    <xf numFmtId="0" fontId="1" fillId="6" borderId="129" xfId="0" applyFont="1" applyFill="1" applyBorder="1" applyAlignment="1" applyProtection="1">
      <alignment vertical="center" wrapText="1"/>
    </xf>
    <xf numFmtId="164" fontId="21" fillId="6" borderId="81" xfId="1" applyNumberFormat="1" applyFont="1" applyFill="1" applyBorder="1" applyAlignment="1">
      <alignment horizontal="center" vertical="center"/>
    </xf>
    <xf numFmtId="3" fontId="21" fillId="6" borderId="81" xfId="1" applyNumberFormat="1" applyFont="1" applyFill="1" applyBorder="1" applyAlignment="1">
      <alignment horizontal="right" vertical="center" indent="1"/>
    </xf>
    <xf numFmtId="3" fontId="21" fillId="6" borderId="89" xfId="1" applyNumberFormat="1" applyFont="1" applyFill="1" applyBorder="1" applyAlignment="1">
      <alignment horizontal="right" vertical="center" indent="1"/>
    </xf>
    <xf numFmtId="3" fontId="21" fillId="6" borderId="97" xfId="1" applyNumberFormat="1" applyFont="1" applyFill="1" applyBorder="1" applyAlignment="1">
      <alignment horizontal="right" vertical="center" indent="1"/>
    </xf>
    <xf numFmtId="16" fontId="1" fillId="0" borderId="131" xfId="0" applyNumberFormat="1" applyFont="1" applyBorder="1" applyAlignment="1" applyProtection="1">
      <alignment horizontal="right" vertical="center" wrapText="1"/>
      <protection locked="0"/>
    </xf>
    <xf numFmtId="9" fontId="1" fillId="0" borderId="31" xfId="0" applyNumberFormat="1" applyFont="1" applyBorder="1" applyAlignment="1" applyProtection="1">
      <alignment horizontal="right" vertical="center" wrapText="1"/>
      <protection locked="0"/>
    </xf>
    <xf numFmtId="9" fontId="1" fillId="0" borderId="131" xfId="0" applyNumberFormat="1" applyFont="1" applyBorder="1" applyAlignment="1" applyProtection="1">
      <alignment horizontal="right" vertical="center" wrapText="1"/>
      <protection locked="0"/>
    </xf>
    <xf numFmtId="49" fontId="2" fillId="14" borderId="15" xfId="0" applyNumberFormat="1" applyFont="1" applyFill="1" applyBorder="1" applyAlignment="1">
      <alignment horizontal="center" vertical="center" wrapText="1"/>
    </xf>
    <xf numFmtId="0" fontId="13" fillId="12" borderId="23" xfId="0" applyFont="1" applyFill="1" applyBorder="1" applyAlignment="1">
      <alignment horizontal="left" vertical="center" wrapText="1"/>
    </xf>
    <xf numFmtId="0" fontId="13" fillId="12" borderId="21" xfId="0" applyFont="1" applyFill="1" applyBorder="1" applyAlignment="1">
      <alignment horizontal="left" vertical="center" wrapText="1"/>
    </xf>
    <xf numFmtId="0" fontId="13" fillId="12" borderId="22" xfId="0" applyFont="1" applyFill="1" applyBorder="1" applyAlignment="1">
      <alignment horizontal="left" vertical="center" wrapText="1"/>
    </xf>
    <xf numFmtId="0" fontId="13" fillId="12" borderId="25" xfId="0" applyFont="1" applyFill="1" applyBorder="1" applyAlignment="1">
      <alignment horizontal="left" vertical="center" wrapText="1"/>
    </xf>
    <xf numFmtId="0" fontId="13" fillId="12" borderId="26" xfId="0" applyFont="1" applyFill="1" applyBorder="1" applyAlignment="1">
      <alignment horizontal="left" vertical="center" wrapText="1"/>
    </xf>
    <xf numFmtId="0" fontId="13" fillId="12" borderId="27" xfId="0" applyFont="1" applyFill="1" applyBorder="1" applyAlignment="1">
      <alignment horizontal="left" vertical="center" wrapText="1"/>
    </xf>
    <xf numFmtId="0" fontId="8" fillId="7" borderId="17" xfId="0" applyFont="1" applyFill="1" applyBorder="1" applyAlignment="1">
      <alignment horizontal="center" vertical="center"/>
    </xf>
    <xf numFmtId="0" fontId="8" fillId="7" borderId="18" xfId="0" applyFont="1" applyFill="1" applyBorder="1" applyAlignment="1">
      <alignment horizontal="center" vertical="center"/>
    </xf>
    <xf numFmtId="0" fontId="8" fillId="7" borderId="19" xfId="0" applyFont="1" applyFill="1" applyBorder="1" applyAlignment="1">
      <alignment horizontal="center" vertical="center"/>
    </xf>
    <xf numFmtId="0" fontId="4" fillId="7" borderId="101" xfId="0" applyFont="1" applyFill="1" applyBorder="1" applyAlignment="1">
      <alignment horizontal="left" vertical="center"/>
    </xf>
    <xf numFmtId="0" fontId="4" fillId="7" borderId="33" xfId="0" applyFont="1" applyFill="1" applyBorder="1" applyAlignment="1">
      <alignment horizontal="left" vertical="center"/>
    </xf>
    <xf numFmtId="0" fontId="4" fillId="7" borderId="102" xfId="0" applyFont="1" applyFill="1" applyBorder="1" applyAlignment="1">
      <alignment horizontal="left" vertical="center"/>
    </xf>
    <xf numFmtId="0" fontId="13" fillId="12" borderId="11" xfId="0" applyFont="1" applyFill="1" applyBorder="1" applyAlignment="1">
      <alignment horizontal="left" vertical="center" wrapText="1"/>
    </xf>
    <xf numFmtId="0" fontId="13" fillId="12" borderId="4" xfId="0" applyFont="1" applyFill="1" applyBorder="1" applyAlignment="1">
      <alignment horizontal="left" vertical="center" wrapText="1"/>
    </xf>
    <xf numFmtId="0" fontId="13" fillId="12" borderId="100" xfId="0" applyFont="1" applyFill="1" applyBorder="1" applyAlignment="1">
      <alignment horizontal="left" vertical="center" wrapText="1"/>
    </xf>
    <xf numFmtId="0" fontId="5" fillId="5" borderId="0" xfId="0" applyFont="1" applyFill="1" applyAlignment="1">
      <alignment horizontal="center" vertical="center" wrapText="1"/>
    </xf>
    <xf numFmtId="0" fontId="1" fillId="6" borderId="0" xfId="0" applyFont="1" applyFill="1" applyAlignment="1">
      <alignment horizontal="left" vertical="top" wrapText="1"/>
    </xf>
    <xf numFmtId="0" fontId="1" fillId="6" borderId="1" xfId="0" applyFont="1" applyFill="1" applyBorder="1" applyAlignment="1">
      <alignment horizontal="left" vertical="top" wrapText="1"/>
    </xf>
    <xf numFmtId="0" fontId="14" fillId="3" borderId="0" xfId="0" applyFont="1" applyFill="1" applyAlignment="1">
      <alignment horizontal="center" vertical="center" wrapText="1"/>
    </xf>
    <xf numFmtId="0" fontId="1" fillId="0" borderId="0" xfId="0" applyFont="1" applyAlignment="1">
      <alignment horizontal="left" vertical="top" wrapText="1"/>
    </xf>
    <xf numFmtId="0" fontId="1" fillId="0" borderId="0" xfId="0" applyFont="1" applyFill="1" applyAlignment="1">
      <alignment horizontal="left" vertical="top" wrapText="1"/>
    </xf>
    <xf numFmtId="0" fontId="1" fillId="0" borderId="0" xfId="0" applyFont="1" applyFill="1" applyAlignment="1">
      <alignment horizontal="center" vertical="top" wrapText="1"/>
    </xf>
    <xf numFmtId="0" fontId="1" fillId="2" borderId="1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5" borderId="0" xfId="0" applyFont="1" applyFill="1" applyAlignment="1">
      <alignment horizontal="center" vertical="center" wrapText="1"/>
    </xf>
    <xf numFmtId="0" fontId="14" fillId="4" borderId="0" xfId="0" applyFont="1" applyFill="1" applyAlignment="1">
      <alignment horizontal="center" vertical="center" wrapText="1"/>
    </xf>
    <xf numFmtId="0" fontId="1" fillId="6" borderId="0" xfId="0" applyFont="1" applyFill="1" applyBorder="1" applyAlignment="1">
      <alignment horizontal="left" vertical="top" wrapText="1"/>
    </xf>
    <xf numFmtId="0" fontId="5" fillId="2" borderId="4" xfId="0" applyFont="1" applyFill="1" applyBorder="1" applyAlignment="1">
      <alignment horizontal="left" vertical="center" wrapText="1"/>
    </xf>
    <xf numFmtId="0" fontId="10" fillId="2" borderId="1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4" fillId="2" borderId="35"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2" fillId="0" borderId="0" xfId="0" applyFont="1" applyAlignment="1">
      <alignment horizontal="left" vertical="top" wrapText="1"/>
    </xf>
    <xf numFmtId="0" fontId="2" fillId="6" borderId="0" xfId="0" applyFont="1" applyFill="1" applyAlignment="1">
      <alignment horizontal="left" vertical="top" wrapText="1"/>
    </xf>
    <xf numFmtId="0" fontId="2" fillId="0" borderId="0" xfId="0" applyFont="1" applyFill="1" applyAlignment="1">
      <alignment horizontal="left" vertical="top" wrapText="1"/>
    </xf>
    <xf numFmtId="0" fontId="1" fillId="2" borderId="4" xfId="0" applyFont="1" applyFill="1" applyBorder="1" applyAlignment="1">
      <alignment horizontal="left" wrapText="1"/>
    </xf>
    <xf numFmtId="0" fontId="1" fillId="2" borderId="0" xfId="0" applyFont="1" applyFill="1" applyBorder="1" applyAlignment="1">
      <alignment horizontal="left" wrapText="1"/>
    </xf>
    <xf numFmtId="0" fontId="8" fillId="2" borderId="35" xfId="0" applyFont="1" applyFill="1" applyBorder="1" applyAlignment="1">
      <alignment horizontal="center" vertical="center" wrapText="1"/>
    </xf>
    <xf numFmtId="0" fontId="35" fillId="0" borderId="0" xfId="0" applyFont="1" applyBorder="1" applyAlignment="1" applyProtection="1">
      <alignment horizontal="right" vertical="center" wrapText="1"/>
      <protection locked="0"/>
    </xf>
    <xf numFmtId="0" fontId="5" fillId="2" borderId="65" xfId="0" applyFont="1" applyFill="1" applyBorder="1" applyAlignment="1" applyProtection="1">
      <alignment horizontal="center" vertical="center" wrapText="1"/>
      <protection locked="0"/>
    </xf>
    <xf numFmtId="0" fontId="5" fillId="2" borderId="46" xfId="0" applyFont="1" applyFill="1" applyBorder="1" applyAlignment="1" applyProtection="1">
      <alignment horizontal="center" vertical="center" wrapText="1"/>
      <protection locked="0"/>
    </xf>
    <xf numFmtId="0" fontId="5" fillId="2" borderId="141" xfId="0" applyFont="1" applyFill="1" applyBorder="1" applyAlignment="1" applyProtection="1">
      <alignment horizontal="center" vertical="center" wrapText="1"/>
      <protection locked="0"/>
    </xf>
    <xf numFmtId="0" fontId="5" fillId="2" borderId="142" xfId="0" applyFont="1" applyFill="1" applyBorder="1" applyAlignment="1" applyProtection="1">
      <alignment horizontal="center" vertical="center" wrapText="1"/>
      <protection locked="0"/>
    </xf>
    <xf numFmtId="0" fontId="2" fillId="0" borderId="10" xfId="0" applyFont="1" applyBorder="1" applyAlignment="1" applyProtection="1">
      <alignment horizontal="center" vertical="center" wrapText="1"/>
    </xf>
    <xf numFmtId="0" fontId="2" fillId="0" borderId="118" xfId="0" applyFont="1" applyBorder="1" applyAlignment="1" applyProtection="1">
      <alignment horizontal="center" vertical="center" wrapText="1"/>
    </xf>
    <xf numFmtId="0" fontId="2" fillId="0" borderId="139" xfId="0" applyFont="1" applyBorder="1" applyAlignment="1" applyProtection="1">
      <alignment horizontal="center" vertical="center" wrapText="1"/>
    </xf>
    <xf numFmtId="0" fontId="2" fillId="6" borderId="10" xfId="0" applyFont="1" applyFill="1" applyBorder="1" applyAlignment="1" applyProtection="1">
      <alignment horizontal="center" vertical="center" wrapText="1"/>
    </xf>
    <xf numFmtId="0" fontId="2" fillId="6" borderId="118" xfId="0" applyFont="1" applyFill="1" applyBorder="1" applyAlignment="1" applyProtection="1">
      <alignment horizontal="center" vertical="center" wrapText="1"/>
    </xf>
    <xf numFmtId="0" fontId="2" fillId="6" borderId="139" xfId="0" applyFont="1" applyFill="1" applyBorder="1" applyAlignment="1" applyProtection="1">
      <alignment horizontal="center" vertical="center" wrapText="1"/>
    </xf>
    <xf numFmtId="0" fontId="9" fillId="0" borderId="35" xfId="0" applyFont="1" applyBorder="1" applyAlignment="1" applyProtection="1">
      <alignment horizontal="center" vertical="center" wrapText="1"/>
      <protection locked="0"/>
    </xf>
    <xf numFmtId="0" fontId="14" fillId="4" borderId="0" xfId="0" applyFont="1" applyFill="1" applyAlignment="1" applyProtection="1">
      <alignment horizontal="center" vertical="center" wrapText="1"/>
    </xf>
    <xf numFmtId="0" fontId="10" fillId="2" borderId="16"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166" fontId="1" fillId="0" borderId="31" xfId="0" applyNumberFormat="1" applyFont="1" applyBorder="1" applyAlignment="1" applyProtection="1">
      <alignment horizontal="center" vertical="center" wrapText="1"/>
    </xf>
    <xf numFmtId="166" fontId="1" fillId="0" borderId="30" xfId="0" applyNumberFormat="1" applyFont="1" applyBorder="1" applyAlignment="1" applyProtection="1">
      <alignment horizontal="center" vertical="center" wrapText="1"/>
    </xf>
    <xf numFmtId="0" fontId="9" fillId="0" borderId="0" xfId="0" applyFont="1" applyAlignment="1" applyProtection="1">
      <alignment horizontal="center" vertical="center" wrapText="1"/>
      <protection locked="0"/>
    </xf>
    <xf numFmtId="0" fontId="14" fillId="5" borderId="0" xfId="0" applyFont="1" applyFill="1" applyAlignment="1" applyProtection="1">
      <alignment horizontal="center" vertical="center" wrapText="1"/>
    </xf>
    <xf numFmtId="0" fontId="9" fillId="0" borderId="0" xfId="0" applyFont="1" applyFill="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1" fillId="2" borderId="121" xfId="0" applyNumberFormat="1" applyFont="1" applyFill="1" applyBorder="1" applyAlignment="1" applyProtection="1">
      <alignment horizontal="center" vertical="center" wrapText="1"/>
    </xf>
    <xf numFmtId="0" fontId="1" fillId="2" borderId="122" xfId="0" applyNumberFormat="1" applyFont="1" applyFill="1" applyBorder="1" applyAlignment="1" applyProtection="1">
      <alignment horizontal="center" vertical="center" wrapText="1"/>
    </xf>
    <xf numFmtId="166" fontId="1" fillId="2" borderId="121" xfId="0" applyNumberFormat="1" applyFont="1" applyFill="1" applyBorder="1" applyAlignment="1" applyProtection="1">
      <alignment horizontal="center" vertical="center" wrapText="1"/>
    </xf>
    <xf numFmtId="166" fontId="1" fillId="2" borderId="122" xfId="0" applyNumberFormat="1" applyFont="1" applyFill="1" applyBorder="1" applyAlignment="1" applyProtection="1">
      <alignment horizontal="center" vertical="center" wrapText="1"/>
    </xf>
    <xf numFmtId="0" fontId="2" fillId="0" borderId="0" xfId="0" applyFont="1" applyAlignment="1" applyProtection="1">
      <alignment horizontal="left" vertical="top" wrapText="1"/>
    </xf>
    <xf numFmtId="0" fontId="2" fillId="6" borderId="0" xfId="0" applyFont="1" applyFill="1" applyAlignment="1" applyProtection="1">
      <alignment horizontal="left" vertical="top" wrapText="1"/>
    </xf>
    <xf numFmtId="0" fontId="14" fillId="3" borderId="0" xfId="0" applyFont="1" applyFill="1" applyAlignment="1" applyProtection="1">
      <alignment horizontal="center" vertical="center" wrapText="1"/>
    </xf>
    <xf numFmtId="0" fontId="4" fillId="2" borderId="28" xfId="0" applyFont="1" applyFill="1" applyBorder="1" applyAlignment="1" applyProtection="1">
      <alignment horizontal="center" vertical="center" wrapText="1"/>
    </xf>
    <xf numFmtId="0" fontId="4" fillId="5" borderId="35" xfId="0" applyFont="1" applyFill="1" applyBorder="1" applyAlignment="1" applyProtection="1">
      <alignment horizontal="center" vertical="center" wrapText="1"/>
      <protection locked="0"/>
    </xf>
    <xf numFmtId="0" fontId="4" fillId="5" borderId="46" xfId="0" applyFont="1" applyFill="1" applyBorder="1" applyAlignment="1" applyProtection="1">
      <alignment horizontal="center" vertical="center" wrapText="1"/>
      <protection locked="0"/>
    </xf>
    <xf numFmtId="0" fontId="1" fillId="2" borderId="66" xfId="0" applyFont="1" applyFill="1" applyBorder="1" applyAlignment="1" applyProtection="1">
      <alignment horizontal="center" vertical="center" wrapText="1"/>
    </xf>
    <xf numFmtId="0" fontId="1" fillId="2" borderId="51"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0" fontId="2" fillId="2" borderId="116" xfId="0" applyFont="1" applyFill="1" applyBorder="1" applyAlignment="1" applyProtection="1">
      <alignment horizontal="center" vertical="center" wrapText="1"/>
    </xf>
    <xf numFmtId="0" fontId="2" fillId="2" borderId="45" xfId="0" applyFont="1" applyFill="1" applyBorder="1" applyAlignment="1" applyProtection="1">
      <alignment horizontal="center" vertical="center" wrapText="1"/>
    </xf>
    <xf numFmtId="0" fontId="4" fillId="2" borderId="28" xfId="0" applyFont="1" applyFill="1" applyBorder="1" applyAlignment="1" applyProtection="1">
      <alignment horizontal="right" vertical="center" wrapText="1"/>
    </xf>
    <xf numFmtId="0" fontId="4" fillId="2" borderId="119" xfId="0" applyFont="1" applyFill="1" applyBorder="1" applyAlignment="1" applyProtection="1">
      <alignment horizontal="right" vertical="center" wrapText="1"/>
    </xf>
    <xf numFmtId="0" fontId="1" fillId="2" borderId="137" xfId="0" applyNumberFormat="1" applyFont="1" applyFill="1" applyBorder="1" applyAlignment="1" applyProtection="1">
      <alignment horizontal="center" vertical="center" wrapText="1"/>
    </xf>
    <xf numFmtId="0" fontId="1" fillId="5" borderId="128"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wrapText="1"/>
      <protection locked="0"/>
    </xf>
    <xf numFmtId="0" fontId="1" fillId="5" borderId="124" xfId="0" applyFont="1" applyFill="1" applyBorder="1" applyAlignment="1" applyProtection="1">
      <alignment horizontal="center" vertical="center" wrapText="1"/>
      <protection locked="0"/>
    </xf>
    <xf numFmtId="0" fontId="14" fillId="9" borderId="0" xfId="0" applyFont="1" applyFill="1" applyBorder="1" applyAlignment="1" applyProtection="1">
      <alignment horizontal="center" vertical="center" wrapText="1"/>
    </xf>
    <xf numFmtId="0" fontId="1" fillId="9" borderId="0" xfId="0" applyFont="1" applyFill="1" applyBorder="1" applyAlignment="1" applyProtection="1">
      <alignment horizontal="center" vertical="center" wrapText="1"/>
    </xf>
    <xf numFmtId="0" fontId="1" fillId="9" borderId="124" xfId="0" applyFont="1" applyFill="1" applyBorder="1" applyAlignment="1" applyProtection="1">
      <alignment horizontal="center" vertical="center" wrapText="1"/>
    </xf>
    <xf numFmtId="0" fontId="14" fillId="5" borderId="128" xfId="0" applyFont="1" applyFill="1" applyBorder="1" applyAlignment="1" applyProtection="1">
      <alignment horizontal="center" vertical="center" wrapText="1"/>
    </xf>
    <xf numFmtId="0" fontId="14" fillId="5" borderId="0" xfId="0" applyFont="1" applyFill="1" applyBorder="1" applyAlignment="1" applyProtection="1">
      <alignment horizontal="center" vertical="center" wrapText="1"/>
    </xf>
    <xf numFmtId="0" fontId="14" fillId="5" borderId="124" xfId="0" applyFont="1" applyFill="1" applyBorder="1" applyAlignment="1" applyProtection="1">
      <alignment horizontal="center" vertical="center" wrapText="1"/>
    </xf>
    <xf numFmtId="0" fontId="5" fillId="5" borderId="0" xfId="0" applyFont="1" applyFill="1" applyBorder="1" applyAlignment="1" applyProtection="1">
      <alignment horizontal="center" vertical="center" wrapText="1"/>
    </xf>
    <xf numFmtId="0" fontId="5" fillId="5" borderId="124" xfId="0" applyFont="1" applyFill="1" applyBorder="1" applyAlignment="1" applyProtection="1">
      <alignment horizontal="center" vertical="center" wrapText="1"/>
    </xf>
    <xf numFmtId="0" fontId="33" fillId="5" borderId="128" xfId="0" applyFont="1" applyFill="1" applyBorder="1" applyAlignment="1" applyProtection="1">
      <alignment horizontal="center" vertical="center" wrapText="1"/>
    </xf>
    <xf numFmtId="0" fontId="1" fillId="5" borderId="0" xfId="0" applyFont="1" applyFill="1" applyBorder="1" applyAlignment="1" applyProtection="1">
      <alignment horizontal="center" vertical="center" wrapText="1"/>
    </xf>
    <xf numFmtId="0" fontId="1" fillId="5" borderId="124" xfId="0" applyFont="1" applyFill="1" applyBorder="1" applyAlignment="1" applyProtection="1">
      <alignment horizontal="center" vertical="center" wrapText="1"/>
    </xf>
    <xf numFmtId="0" fontId="14" fillId="9" borderId="124" xfId="0" applyFont="1" applyFill="1" applyBorder="1" applyAlignment="1" applyProtection="1">
      <alignment horizontal="center" vertical="center" wrapText="1"/>
    </xf>
    <xf numFmtId="0" fontId="24" fillId="0" borderId="48" xfId="1" applyFont="1" applyBorder="1" applyAlignment="1">
      <alignment horizontal="center" vertical="center" wrapText="1"/>
    </xf>
    <xf numFmtId="0" fontId="24" fillId="0" borderId="49" xfId="1" applyFont="1" applyBorder="1" applyAlignment="1">
      <alignment horizontal="center" vertical="center" wrapText="1"/>
    </xf>
    <xf numFmtId="0" fontId="24" fillId="0" borderId="50" xfId="1" applyFont="1" applyBorder="1" applyAlignment="1">
      <alignment horizontal="center" vertical="center" wrapText="1"/>
    </xf>
    <xf numFmtId="9" fontId="28" fillId="0" borderId="65" xfId="2" applyFont="1" applyBorder="1" applyAlignment="1">
      <alignment horizontal="center" vertical="center"/>
    </xf>
    <xf numFmtId="9" fontId="28" fillId="0" borderId="46" xfId="2" applyFont="1" applyBorder="1" applyAlignment="1">
      <alignment horizontal="center" vertical="center"/>
    </xf>
    <xf numFmtId="9" fontId="28" fillId="0" borderId="66" xfId="2" applyFont="1" applyBorder="1" applyAlignment="1">
      <alignment horizontal="center" vertical="center"/>
    </xf>
    <xf numFmtId="9" fontId="28" fillId="0" borderId="67" xfId="2" applyFont="1" applyBorder="1" applyAlignment="1">
      <alignment horizontal="center" vertical="center"/>
    </xf>
    <xf numFmtId="9" fontId="28" fillId="0" borderId="51" xfId="2" applyFont="1" applyBorder="1" applyAlignment="1">
      <alignment horizontal="center" vertical="center"/>
    </xf>
    <xf numFmtId="9" fontId="28" fillId="0" borderId="47" xfId="2" applyFont="1" applyBorder="1" applyAlignment="1">
      <alignment horizontal="center" vertical="center"/>
    </xf>
    <xf numFmtId="0" fontId="23" fillId="0" borderId="57" xfId="1" applyFont="1" applyBorder="1" applyAlignment="1">
      <alignment horizontal="center" wrapText="1"/>
    </xf>
    <xf numFmtId="0" fontId="23" fillId="0" borderId="58" xfId="1" applyFont="1" applyBorder="1" applyAlignment="1">
      <alignment horizontal="center" wrapText="1"/>
    </xf>
    <xf numFmtId="0" fontId="23" fillId="0" borderId="59" xfId="1" applyFont="1" applyBorder="1" applyAlignment="1">
      <alignment horizontal="center" wrapText="1"/>
    </xf>
    <xf numFmtId="0" fontId="23" fillId="0" borderId="60" xfId="1" applyFont="1" applyBorder="1" applyAlignment="1">
      <alignment horizontal="center" wrapText="1"/>
    </xf>
    <xf numFmtId="0" fontId="27" fillId="0" borderId="48" xfId="1" applyFont="1" applyBorder="1" applyAlignment="1">
      <alignment horizontal="right"/>
    </xf>
    <xf numFmtId="0" fontId="27" fillId="0" borderId="49" xfId="1" applyFont="1" applyBorder="1" applyAlignment="1">
      <alignment horizontal="right"/>
    </xf>
    <xf numFmtId="0" fontId="27" fillId="0" borderId="50" xfId="1" applyFont="1" applyBorder="1" applyAlignment="1">
      <alignment horizontal="right"/>
    </xf>
    <xf numFmtId="0" fontId="8" fillId="6" borderId="70" xfId="1" applyFont="1" applyFill="1" applyBorder="1" applyAlignment="1">
      <alignment horizontal="center" textRotation="90" wrapText="1"/>
    </xf>
    <xf numFmtId="0" fontId="8" fillId="6" borderId="71" xfId="1" applyFont="1" applyFill="1" applyBorder="1" applyAlignment="1">
      <alignment horizontal="center" textRotation="90" wrapText="1"/>
    </xf>
    <xf numFmtId="0" fontId="20" fillId="0" borderId="65" xfId="1" applyFont="1" applyFill="1" applyBorder="1" applyAlignment="1">
      <alignment horizontal="center" vertical="center" wrapText="1"/>
    </xf>
    <xf numFmtId="0" fontId="20" fillId="0" borderId="35" xfId="1" applyFont="1" applyFill="1" applyBorder="1" applyAlignment="1">
      <alignment horizontal="center" vertical="center" wrapText="1"/>
    </xf>
    <xf numFmtId="0" fontId="20" fillId="0" borderId="46" xfId="1" applyFont="1" applyFill="1" applyBorder="1" applyAlignment="1">
      <alignment horizontal="center" vertical="center" wrapText="1"/>
    </xf>
    <xf numFmtId="0" fontId="19" fillId="0" borderId="0" xfId="1" applyAlignment="1">
      <alignment horizontal="center"/>
    </xf>
    <xf numFmtId="0" fontId="22" fillId="10" borderId="48" xfId="1" applyFont="1" applyFill="1" applyBorder="1" applyAlignment="1">
      <alignment horizontal="center" vertical="center"/>
    </xf>
    <xf numFmtId="0" fontId="22" fillId="10" borderId="49" xfId="1" applyFont="1" applyFill="1" applyBorder="1" applyAlignment="1">
      <alignment horizontal="center" vertical="center"/>
    </xf>
    <xf numFmtId="0" fontId="22" fillId="10" borderId="76" xfId="1" applyFont="1" applyFill="1" applyBorder="1" applyAlignment="1">
      <alignment horizontal="center" vertical="center"/>
    </xf>
    <xf numFmtId="0" fontId="8" fillId="10" borderId="68" xfId="1" applyFont="1" applyFill="1" applyBorder="1" applyAlignment="1">
      <alignment horizontal="center" textRotation="90" wrapText="1"/>
    </xf>
    <xf numFmtId="0" fontId="8" fillId="10" borderId="69" xfId="1" applyFont="1" applyFill="1" applyBorder="1" applyAlignment="1">
      <alignment horizontal="center" textRotation="90" wrapText="1"/>
    </xf>
    <xf numFmtId="0" fontId="4" fillId="10" borderId="48" xfId="1" applyFont="1" applyFill="1" applyBorder="1" applyAlignment="1">
      <alignment horizontal="center" vertical="center"/>
    </xf>
    <xf numFmtId="0" fontId="4" fillId="10" borderId="49" xfId="1" applyFont="1" applyFill="1" applyBorder="1" applyAlignment="1">
      <alignment horizontal="center" vertical="center"/>
    </xf>
    <xf numFmtId="0" fontId="27" fillId="0" borderId="103" xfId="1" applyFont="1" applyBorder="1" applyAlignment="1">
      <alignment horizontal="right" vertical="center"/>
    </xf>
    <xf numFmtId="0" fontId="27" fillId="0" borderId="104" xfId="1" applyFont="1" applyBorder="1" applyAlignment="1">
      <alignment horizontal="right" vertical="center"/>
    </xf>
    <xf numFmtId="0" fontId="27" fillId="0" borderId="105" xfId="1" applyFont="1" applyBorder="1" applyAlignment="1">
      <alignment horizontal="right" vertical="center"/>
    </xf>
    <xf numFmtId="0" fontId="27" fillId="0" borderId="91" xfId="1" applyFont="1" applyBorder="1" applyAlignment="1">
      <alignment horizontal="right" vertical="center"/>
    </xf>
    <xf numFmtId="0" fontId="27" fillId="0" borderId="92" xfId="1" applyFont="1" applyBorder="1" applyAlignment="1">
      <alignment horizontal="right" vertical="center"/>
    </xf>
    <xf numFmtId="0" fontId="27" fillId="0" borderId="106" xfId="1" applyFont="1" applyBorder="1" applyAlignment="1">
      <alignment horizontal="right" vertical="center"/>
    </xf>
    <xf numFmtId="0" fontId="27" fillId="0" borderId="107" xfId="1" applyFont="1" applyBorder="1" applyAlignment="1">
      <alignment horizontal="right" vertical="center"/>
    </xf>
    <xf numFmtId="0" fontId="27" fillId="0" borderId="108" xfId="1" applyFont="1" applyBorder="1" applyAlignment="1">
      <alignment horizontal="right" vertical="center"/>
    </xf>
    <xf numFmtId="0" fontId="32" fillId="0" borderId="0" xfId="1" applyFont="1" applyBorder="1" applyAlignment="1">
      <alignment horizontal="center" vertical="center" wrapText="1"/>
    </xf>
    <xf numFmtId="0" fontId="32" fillId="0" borderId="0" xfId="1" applyFont="1" applyBorder="1" applyAlignment="1">
      <alignment horizontal="center" vertical="center"/>
    </xf>
    <xf numFmtId="0" fontId="20" fillId="0" borderId="48" xfId="1" applyFont="1" applyFill="1" applyBorder="1" applyAlignment="1">
      <alignment horizontal="center" vertical="center" wrapText="1"/>
    </xf>
    <xf numFmtId="0" fontId="20" fillId="0" borderId="49" xfId="1" applyFont="1" applyFill="1" applyBorder="1" applyAlignment="1">
      <alignment horizontal="center" vertical="center" wrapText="1"/>
    </xf>
    <xf numFmtId="0" fontId="20" fillId="0" borderId="50" xfId="1" applyFont="1" applyFill="1" applyBorder="1" applyAlignment="1">
      <alignment horizontal="center" vertical="center" wrapText="1"/>
    </xf>
  </cellXfs>
  <cellStyles count="4">
    <cellStyle name="Hyperlink" xfId="3" builtinId="8"/>
    <cellStyle name="Normal" xfId="0" builtinId="0"/>
    <cellStyle name="Normal 2" xfId="1"/>
    <cellStyle name="Percent 2" xfId="2"/>
  </cellStyles>
  <dxfs count="1277">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31"/>
        </patternFill>
      </fill>
    </dxf>
    <dxf>
      <fill>
        <patternFill>
          <bgColor indexed="13"/>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11"/>
        </patternFill>
      </fill>
    </dxf>
    <dxf>
      <fill>
        <patternFill>
          <bgColor indexed="52"/>
        </patternFill>
      </fill>
    </dxf>
    <dxf>
      <fill>
        <patternFill>
          <bgColor indexed="10"/>
        </patternFill>
      </fill>
    </dxf>
    <dxf>
      <fill>
        <patternFill>
          <bgColor indexed="11"/>
        </patternFill>
      </fill>
    </dxf>
    <dxf>
      <fill>
        <patternFill>
          <bgColor indexed="52"/>
        </patternFill>
      </fill>
    </dxf>
    <dxf>
      <fill>
        <patternFill>
          <bgColor indexed="10"/>
        </patternFill>
      </fill>
    </dxf>
    <dxf>
      <fill>
        <patternFill>
          <bgColor indexed="13"/>
        </patternFill>
      </fill>
    </dxf>
    <dxf>
      <fill>
        <patternFill>
          <bgColor indexed="53"/>
        </patternFill>
      </fill>
    </dxf>
    <dxf>
      <fill>
        <patternFill>
          <bgColor indexed="11"/>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color theme="1"/>
      </font>
      <fill>
        <patternFill patternType="none">
          <bgColor auto="1"/>
        </patternFill>
      </fill>
    </dxf>
    <dxf>
      <font>
        <color theme="0"/>
      </font>
      <fill>
        <patternFill>
          <bgColor theme="0"/>
        </patternFill>
      </fill>
    </dxf>
    <dxf>
      <font>
        <color theme="1"/>
      </font>
      <fill>
        <patternFill patternType="none">
          <bgColor auto="1"/>
        </patternFill>
      </fill>
    </dxf>
    <dxf>
      <font>
        <color theme="0"/>
      </font>
      <fill>
        <patternFill>
          <bgColor theme="0"/>
        </patternFill>
      </fill>
    </dxf>
    <dxf>
      <font>
        <color theme="1"/>
      </font>
      <fill>
        <patternFill patternType="none">
          <bgColor auto="1"/>
        </patternFill>
      </fill>
    </dxf>
    <dxf>
      <font>
        <color theme="0"/>
      </font>
      <fill>
        <patternFill>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1"/>
      </font>
      <fill>
        <patternFill>
          <bgColor theme="5" tint="0.59996337778862885"/>
        </patternFill>
      </fill>
    </dxf>
    <dxf>
      <font>
        <b/>
        <i val="0"/>
        <color auto="1"/>
      </font>
      <fill>
        <patternFill>
          <bgColor rgb="FF92D050"/>
        </patternFill>
      </fill>
    </dxf>
    <dxf>
      <font>
        <color theme="0"/>
      </font>
      <fill>
        <patternFill>
          <bgColor theme="0"/>
        </patternFill>
      </fill>
    </dxf>
    <dxf>
      <font>
        <color theme="1"/>
      </font>
      <fill>
        <patternFill>
          <bgColor theme="5" tint="0.59996337778862885"/>
        </patternFill>
      </fill>
    </dxf>
    <dxf>
      <font>
        <b/>
        <i val="0"/>
        <color auto="1"/>
      </font>
      <fill>
        <patternFill>
          <bgColor rgb="FF92D050"/>
        </patternFill>
      </fill>
    </dxf>
    <dxf>
      <font>
        <color theme="0"/>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ont>
        <color theme="1"/>
      </font>
      <fill>
        <patternFill>
          <bgColor theme="5" tint="0.59996337778862885"/>
        </patternFill>
      </fill>
    </dxf>
    <dxf>
      <font>
        <b/>
        <i val="0"/>
        <color auto="1"/>
      </font>
      <fill>
        <patternFill>
          <bgColor rgb="FF92D050"/>
        </patternFill>
      </fill>
    </dxf>
    <dxf>
      <font>
        <color theme="0"/>
      </font>
      <fill>
        <patternFill>
          <bgColor theme="0"/>
        </patternFill>
      </fill>
    </dxf>
    <dxf>
      <font>
        <color auto="1"/>
      </font>
      <fill>
        <patternFill>
          <bgColor rgb="FFEAEAEA"/>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color theme="0"/>
      </font>
      <fill>
        <patternFill>
          <bgColor theme="0"/>
        </patternFill>
      </fill>
    </dxf>
    <dxf>
      <font>
        <color theme="1"/>
      </font>
      <fill>
        <patternFill patternType="none">
          <bgColor auto="1"/>
        </patternFill>
      </fill>
    </dxf>
    <dxf>
      <font>
        <color theme="0"/>
      </font>
      <fill>
        <patternFill>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s>
  <tableStyles count="0" defaultTableStyle="TableStyleMedium2" defaultPivotStyle="PivotStyleLight16"/>
  <colors>
    <mruColors>
      <color rgb="FFFFD85B"/>
      <color rgb="FFFF33CC"/>
      <color rgb="FFEAEAEA"/>
      <color rgb="FFFF66CC"/>
      <color rgb="FFFF99CC"/>
      <color rgb="FFFF6699"/>
      <color rgb="FFDDDDDD"/>
      <color rgb="FFC0C0C0"/>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27216</xdr:colOff>
      <xdr:row>1</xdr:row>
      <xdr:rowOff>1</xdr:rowOff>
    </xdr:from>
    <xdr:to>
      <xdr:col>20</xdr:col>
      <xdr:colOff>460375</xdr:colOff>
      <xdr:row>133</xdr:row>
      <xdr:rowOff>158750</xdr:rowOff>
    </xdr:to>
    <xdr:sp macro="" textlink="">
      <xdr:nvSpPr>
        <xdr:cNvPr id="2" name="TextBox 1"/>
        <xdr:cNvSpPr txBox="1"/>
      </xdr:nvSpPr>
      <xdr:spPr>
        <a:xfrm>
          <a:off x="630466" y="190501"/>
          <a:ext cx="11894909" cy="29511624"/>
        </a:xfrm>
        <a:prstGeom prst="rect">
          <a:avLst/>
        </a:prstGeom>
        <a:solidFill>
          <a:schemeClr val="accent1">
            <a:lumMod val="20000"/>
            <a:lumOff val="80000"/>
          </a:schemeClr>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Ins="180000" rtlCol="0" anchor="t"/>
        <a:lstStyle/>
        <a:p>
          <a:pPr algn="ctr">
            <a:spcAft>
              <a:spcPts val="0"/>
            </a:spcAft>
            <a:tabLst>
              <a:tab pos="2637155" algn="ctr"/>
              <a:tab pos="5274310" algn="r"/>
              <a:tab pos="457200" algn="l"/>
            </a:tabLst>
          </a:pPr>
          <a:endParaRPr lang="en-GB" sz="1400" b="1">
            <a:effectLst/>
            <a:latin typeface="Arial" pitchFamily="34" charset="0"/>
            <a:ea typeface="Times New Roman"/>
            <a:cs typeface="Arial" pitchFamily="34" charset="0"/>
          </a:endParaRPr>
        </a:p>
        <a:p>
          <a:pPr algn="ctr">
            <a:spcAft>
              <a:spcPts val="0"/>
            </a:spcAft>
            <a:tabLst>
              <a:tab pos="2637155" algn="ctr"/>
              <a:tab pos="5274310" algn="r"/>
              <a:tab pos="457200" algn="l"/>
            </a:tabLst>
          </a:pPr>
          <a:r>
            <a:rPr lang="en-GB" sz="1400" b="1">
              <a:effectLst/>
              <a:latin typeface="Arial" pitchFamily="34" charset="0"/>
              <a:ea typeface="Times New Roman"/>
              <a:cs typeface="Arial" pitchFamily="34" charset="0"/>
            </a:rPr>
            <a:t>Learning Hub Monitoring and Evaluation (M&amp;E) Framework</a:t>
          </a:r>
          <a:endParaRPr lang="en-ZA" sz="1400" b="1">
            <a:effectLst/>
            <a:latin typeface="Arial" pitchFamily="34" charset="0"/>
            <a:ea typeface="Times New Roman"/>
            <a:cs typeface="Arial" pitchFamily="34" charset="0"/>
          </a:endParaRPr>
        </a:p>
        <a:p>
          <a:pPr algn="l">
            <a:lnSpc>
              <a:spcPct val="150000"/>
            </a:lnSpc>
            <a:spcAft>
              <a:spcPts val="0"/>
            </a:spcAft>
            <a:tabLst>
              <a:tab pos="2637155" algn="ctr"/>
              <a:tab pos="5274310" algn="r"/>
            </a:tabLst>
          </a:pPr>
          <a:r>
            <a:rPr lang="en-GB" sz="1200" b="1">
              <a:effectLst/>
              <a:latin typeface="Arial" pitchFamily="34" charset="0"/>
              <a:ea typeface="Times New Roman"/>
              <a:cs typeface="Arial" pitchFamily="34" charset="0"/>
            </a:rPr>
            <a:t/>
          </a:r>
          <a:br>
            <a:rPr lang="en-GB" sz="1200" b="1">
              <a:effectLst/>
              <a:latin typeface="Arial" pitchFamily="34" charset="0"/>
              <a:ea typeface="Times New Roman"/>
              <a:cs typeface="Arial" pitchFamily="34" charset="0"/>
            </a:rPr>
          </a:br>
          <a:r>
            <a:rPr lang="en-GB" sz="1200" b="0">
              <a:solidFill>
                <a:schemeClr val="dk1"/>
              </a:solidFill>
              <a:effectLst/>
              <a:latin typeface="Arial" pitchFamily="34" charset="0"/>
              <a:ea typeface="Times New Roman"/>
              <a:cs typeface="Arial" pitchFamily="34" charset="0"/>
            </a:rPr>
            <a:t>This document presents the Monitoring and Evaluation Framework that has been developed for use by the Learning Hub. It takes account of input received through an extensive consultation process involving the Adoption Teams, the Learning Hub Secretariat, the Health and Safety and Sustainable Development Advisory Functions, the MOSH Task Force and the Learning Hub Advisory Committee.</a:t>
          </a:r>
        </a:p>
        <a:p>
          <a:pPr algn="l">
            <a:spcAft>
              <a:spcPts val="0"/>
            </a:spcAft>
            <a:tabLst>
              <a:tab pos="2637155" algn="ctr"/>
              <a:tab pos="5274310" algn="r"/>
            </a:tabLst>
          </a:pPr>
          <a:endParaRPr lang="en-GB" sz="1200" b="0">
            <a:solidFill>
              <a:schemeClr val="dk1"/>
            </a:solidFill>
            <a:effectLst/>
            <a:latin typeface="Arial" pitchFamily="34" charset="0"/>
            <a:ea typeface="Times New Roman"/>
            <a:cs typeface="Arial" pitchFamily="34" charset="0"/>
          </a:endParaRPr>
        </a:p>
        <a:p>
          <a:pPr algn="l">
            <a:spcAft>
              <a:spcPts val="0"/>
            </a:spcAft>
            <a:tabLst>
              <a:tab pos="2637155" algn="ctr"/>
              <a:tab pos="5274310" algn="r"/>
            </a:tabLst>
          </a:pPr>
          <a:r>
            <a:rPr lang="en-GB" sz="1200" b="1">
              <a:effectLst/>
              <a:latin typeface="Arial" pitchFamily="34" charset="0"/>
              <a:ea typeface="Times New Roman"/>
              <a:cs typeface="Arial" pitchFamily="34" charset="0"/>
            </a:rPr>
            <a:t>Purpose</a:t>
          </a:r>
          <a:endParaRPr lang="en-ZA" sz="1200" b="1">
            <a:effectLst/>
            <a:latin typeface="Arial" pitchFamily="34" charset="0"/>
            <a:ea typeface="Times New Roman"/>
            <a:cs typeface="Arial" pitchFamily="34" charset="0"/>
          </a:endParaRPr>
        </a:p>
        <a:p>
          <a:pPr algn="just">
            <a:lnSpc>
              <a:spcPct val="150000"/>
            </a:lnSpc>
            <a:spcAft>
              <a:spcPts val="0"/>
            </a:spcAft>
            <a:tabLst>
              <a:tab pos="2637155" algn="ctr"/>
              <a:tab pos="5274310" algn="r"/>
              <a:tab pos="457200" algn="l"/>
            </a:tabLst>
          </a:pPr>
          <a:r>
            <a:rPr lang="en-GB" sz="1200" b="0">
              <a:effectLst/>
              <a:latin typeface="Arial" pitchFamily="34" charset="0"/>
              <a:ea typeface="Times New Roman"/>
              <a:cs typeface="Arial" pitchFamily="34" charset="0"/>
            </a:rPr>
            <a:t>The purpose of the Learning Hub Monitoring and Evaluation Framework needs to be clear, aligned with the purpose of the Learning Hub, and broadly acceptable to all users. In this context the following points are relevant:</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a:tabLst>
              <a:tab pos="2637155" algn="ctr"/>
              <a:tab pos="5274310" algn="r"/>
              <a:tab pos="457200" algn="l"/>
            </a:tabLst>
          </a:pPr>
          <a:r>
            <a:rPr lang="en-GB" sz="1200" b="1">
              <a:effectLst/>
              <a:latin typeface="Arial" pitchFamily="34" charset="0"/>
              <a:ea typeface="Times New Roman"/>
              <a:cs typeface="Arial" pitchFamily="34" charset="0"/>
            </a:rPr>
            <a:t>Primary purpose of the Learning Hub: </a:t>
          </a:r>
          <a:r>
            <a:rPr lang="en-GB" sz="1200" b="0">
              <a:effectLst/>
              <a:latin typeface="Arial" pitchFamily="34" charset="0"/>
              <a:ea typeface="Times New Roman"/>
              <a:cs typeface="Arial" pitchFamily="34" charset="0"/>
            </a:rPr>
            <a:t>The agreed mission of the MOSH Learning Hub is </a:t>
          </a:r>
          <a:r>
            <a:rPr lang="en-GB" sz="1200" b="0" i="1">
              <a:effectLst/>
              <a:latin typeface="Arial" pitchFamily="34" charset="0"/>
              <a:ea typeface="Times New Roman"/>
              <a:cs typeface="Arial" pitchFamily="34" charset="0"/>
            </a:rPr>
            <a:t>to facilitate the adoption of leading practices through a people oriented process to significantly improve occupational health and safety in the minerals industry. </a:t>
          </a:r>
          <a:r>
            <a:rPr lang="en-GB" sz="1200" b="0">
              <a:effectLst/>
              <a:latin typeface="Arial" pitchFamily="34" charset="0"/>
              <a:ea typeface="Times New Roman"/>
              <a:cs typeface="Arial" pitchFamily="34" charset="0"/>
            </a:rPr>
            <a:t>In this way the learning Hub seeks to </a:t>
          </a:r>
          <a:r>
            <a:rPr lang="en-GB" sz="1200" b="0" i="1">
              <a:effectLst/>
              <a:latin typeface="Arial" pitchFamily="34" charset="0"/>
              <a:ea typeface="Times New Roman"/>
              <a:cs typeface="Arial" pitchFamily="34" charset="0"/>
            </a:rPr>
            <a:t>lead the change to zero harm</a:t>
          </a:r>
          <a:r>
            <a:rPr lang="en-GB" sz="1200" b="0">
              <a:effectLst/>
              <a:latin typeface="Arial" pitchFamily="34" charset="0"/>
              <a:ea typeface="Times New Roman"/>
              <a:cs typeface="Arial" pitchFamily="34" charset="0"/>
            </a:rPr>
            <a:t>. It is very important to recognise that this mission clearly identifies </a:t>
          </a:r>
          <a:r>
            <a:rPr lang="en-GB" sz="1200" b="0" i="1">
              <a:effectLst/>
              <a:latin typeface="Arial" pitchFamily="34" charset="0"/>
              <a:ea typeface="Times New Roman"/>
              <a:cs typeface="Arial" pitchFamily="34" charset="0"/>
            </a:rPr>
            <a:t>facilitation</a:t>
          </a:r>
          <a:r>
            <a:rPr lang="en-GB" sz="1200" b="0">
              <a:effectLst/>
              <a:latin typeface="Arial" pitchFamily="34" charset="0"/>
              <a:ea typeface="Times New Roman"/>
              <a:cs typeface="Arial" pitchFamily="34" charset="0"/>
            </a:rPr>
            <a:t> as the key direct responsibility of the Learning Hub.</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a:tabLst>
              <a:tab pos="2637155" algn="ctr"/>
              <a:tab pos="5274310" algn="r"/>
              <a:tab pos="457200" algn="l"/>
            </a:tabLst>
          </a:pPr>
          <a:r>
            <a:rPr lang="en-GB" sz="1200" b="1">
              <a:effectLst/>
              <a:latin typeface="Arial" pitchFamily="34" charset="0"/>
              <a:ea typeface="Times New Roman"/>
              <a:cs typeface="Arial" pitchFamily="34" charset="0"/>
            </a:rPr>
            <a:t>Facilitation: </a:t>
          </a:r>
          <a:r>
            <a:rPr lang="en-GB" sz="1200" b="0">
              <a:effectLst/>
              <a:latin typeface="Arial" pitchFamily="34" charset="0"/>
              <a:ea typeface="Times New Roman"/>
              <a:cs typeface="Arial" pitchFamily="34" charset="0"/>
            </a:rPr>
            <a:t>A facilitator cannot be held directly responsible for achievement of desired outcomes where</a:t>
          </a:r>
          <a:r>
            <a:rPr lang="en-GB" sz="1200" b="0" baseline="0">
              <a:effectLst/>
              <a:latin typeface="Arial" pitchFamily="34" charset="0"/>
              <a:ea typeface="Times New Roman"/>
              <a:cs typeface="Arial" pitchFamily="34" charset="0"/>
            </a:rPr>
            <a:t> </a:t>
          </a:r>
          <a:r>
            <a:rPr lang="en-GB" sz="1200" b="0">
              <a:effectLst/>
              <a:latin typeface="Arial" pitchFamily="34" charset="0"/>
              <a:ea typeface="Times New Roman"/>
              <a:cs typeface="Arial" pitchFamily="34" charset="0"/>
            </a:rPr>
            <a:t>the responsibility and the means for achieving the outcomes lies with others. This is an important point of principle. These outcomes can however be used as an </a:t>
          </a:r>
          <a:r>
            <a:rPr lang="en-GB" sz="1200" b="0" i="1">
              <a:effectLst/>
              <a:latin typeface="Arial" pitchFamily="34" charset="0"/>
              <a:ea typeface="Times New Roman"/>
              <a:cs typeface="Arial" pitchFamily="34" charset="0"/>
            </a:rPr>
            <a:t>indirect indicator</a:t>
          </a:r>
          <a:r>
            <a:rPr lang="en-GB" sz="1200" b="0">
              <a:effectLst/>
              <a:latin typeface="Arial" pitchFamily="34" charset="0"/>
              <a:ea typeface="Times New Roman"/>
              <a:cs typeface="Arial" pitchFamily="34" charset="0"/>
            </a:rPr>
            <a:t> of the extent to which the facilitation process has been successful. Importantly, it is not a </a:t>
          </a:r>
          <a:r>
            <a:rPr lang="en-GB" sz="1200" b="0" i="1">
              <a:effectLst/>
              <a:latin typeface="Arial" pitchFamily="34" charset="0"/>
              <a:ea typeface="Times New Roman"/>
              <a:cs typeface="Arial" pitchFamily="34" charset="0"/>
            </a:rPr>
            <a:t>direct measure</a:t>
          </a:r>
          <a:r>
            <a:rPr lang="en-GB" sz="1200" b="0">
              <a:effectLst/>
              <a:latin typeface="Arial" pitchFamily="34" charset="0"/>
              <a:ea typeface="Times New Roman"/>
              <a:cs typeface="Arial" pitchFamily="34" charset="0"/>
            </a:rPr>
            <a:t> of facilitation effectiveness, since the outcome might have been possible, and indeed achieved, without any facilitation effect at all. Importantly a facilitator can and should be held responsible for selecting and applying appropriately effective facilitation techniques designed to prompt others to take the steps necessary to achieve the desired outcome. In the development of the adoption system a number of such techniques were selected and integrated to become the key elements of the MOSH adoption system, and these are presented in the Handbook. In principle, and in practice, Learning Hub staff are thus responsible for ensuring that, unless other better techniques are agreed upon, at least these techniques are properly used with a view to facilitating the desired outcomes. </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a:tabLst>
              <a:tab pos="2637155" algn="ctr"/>
              <a:tab pos="5274310" algn="r"/>
              <a:tab pos="457200" algn="l"/>
            </a:tabLst>
          </a:pPr>
          <a:r>
            <a:rPr lang="en-GB" sz="1200" b="1">
              <a:effectLst/>
              <a:latin typeface="Arial" pitchFamily="34" charset="0"/>
              <a:ea typeface="Times New Roman"/>
              <a:cs typeface="Arial" pitchFamily="34" charset="0"/>
            </a:rPr>
            <a:t>Other issues of strategic importance to the Learning Hub:</a:t>
          </a:r>
          <a:r>
            <a:rPr lang="en-GB" sz="1200" b="0">
              <a:effectLst/>
              <a:latin typeface="Arial" pitchFamily="34" charset="0"/>
              <a:ea typeface="Times New Roman"/>
              <a:cs typeface="Arial" pitchFamily="34" charset="0"/>
            </a:rPr>
            <a:t> In addition to its primary purpose, there are other issues of strategic importance that the Learning Hub needs to address from time to time, such as those identified at the strategy workshop held in 2011. Learning Hub staff are clearly also responsible for ensuring that these issues are effectively addressed.  </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a:tabLst>
              <a:tab pos="2637155" algn="ctr"/>
              <a:tab pos="5274310" algn="r"/>
              <a:tab pos="457200" algn="l"/>
            </a:tabLst>
          </a:pPr>
          <a:r>
            <a:rPr lang="en-GB" sz="1200" b="1">
              <a:effectLst/>
              <a:latin typeface="Arial" pitchFamily="34" charset="0"/>
              <a:ea typeface="Times New Roman"/>
              <a:cs typeface="Arial" pitchFamily="34" charset="0"/>
            </a:rPr>
            <a:t>Purpose of Learning Hub M&amp;E Framework: </a:t>
          </a:r>
          <a:r>
            <a:rPr lang="en-GB" sz="1200" b="0">
              <a:effectLst/>
              <a:latin typeface="Arial" pitchFamily="34" charset="0"/>
              <a:ea typeface="Times New Roman"/>
              <a:cs typeface="Arial" pitchFamily="34" charset="0"/>
            </a:rPr>
            <a:t>In broad terms the purpose of any monitoring and evaluation framework is to track progress and to facilitate appropriate decision making. In the context of the Learning Hub it is thus to provide a basis for ensuring that identified key facilitation elements are effectively executed, that they are having their intended effect, and that other issues of strategic importance are also effectively addressed. In accordance with the above the more specific purpose of the Learning Hub M&amp;E Framework is thus to  define a set of measurements for assessing progress and deciding action in respect of: </a:t>
          </a:r>
          <a:endParaRPr lang="en-ZA" sz="1200" b="1">
            <a:effectLst/>
            <a:latin typeface="Arial" pitchFamily="34" charset="0"/>
            <a:ea typeface="Times New Roman"/>
            <a:cs typeface="Arial" pitchFamily="34" charset="0"/>
          </a:endParaRPr>
        </a:p>
        <a:p>
          <a:pPr marL="742950" lvl="1" indent="-285750" algn="just">
            <a:lnSpc>
              <a:spcPct val="150000"/>
            </a:lnSpc>
            <a:spcAft>
              <a:spcPts val="0"/>
            </a:spcAft>
            <a:buSzPts val="900"/>
            <a:buFont typeface="Arial Rounded MT Bold"/>
            <a:buAutoNum type="romanLcParenR"/>
            <a:tabLst>
              <a:tab pos="2637155" algn="ctr"/>
              <a:tab pos="5274310" algn="r"/>
              <a:tab pos="457200" algn="l"/>
            </a:tabLst>
          </a:pPr>
          <a:r>
            <a:rPr lang="en-GB" sz="1200" b="0">
              <a:effectLst/>
              <a:latin typeface="Arial" pitchFamily="34" charset="0"/>
              <a:ea typeface="Times New Roman"/>
              <a:cs typeface="Arial" pitchFamily="34" charset="0"/>
            </a:rPr>
            <a:t>Key elements of the process for facilitating the selection and widespread adoption of leading practice</a:t>
          </a:r>
          <a:endParaRPr lang="en-ZA" sz="1200" b="1">
            <a:effectLst/>
            <a:latin typeface="Arial" pitchFamily="34" charset="0"/>
            <a:ea typeface="Times New Roman"/>
            <a:cs typeface="Arial" pitchFamily="34" charset="0"/>
          </a:endParaRPr>
        </a:p>
        <a:p>
          <a:pPr marL="742950" lvl="1" indent="-285750" algn="just">
            <a:lnSpc>
              <a:spcPct val="150000"/>
            </a:lnSpc>
            <a:spcAft>
              <a:spcPts val="0"/>
            </a:spcAft>
            <a:buSzPts val="900"/>
            <a:buFont typeface="Arial Rounded MT Bold"/>
            <a:buAutoNum type="romanLcParenR"/>
            <a:tabLst>
              <a:tab pos="2637155" algn="ctr"/>
              <a:tab pos="5274310" algn="r"/>
              <a:tab pos="457200" algn="l"/>
            </a:tabLst>
          </a:pPr>
          <a:r>
            <a:rPr lang="en-GB" sz="1200" b="0">
              <a:effectLst/>
              <a:latin typeface="Arial" pitchFamily="34" charset="0"/>
              <a:ea typeface="Times New Roman"/>
              <a:cs typeface="Arial" pitchFamily="34" charset="0"/>
            </a:rPr>
            <a:t>Achievement of people oriented adoption of leading practice</a:t>
          </a:r>
          <a:endParaRPr lang="en-ZA" sz="1200" b="1">
            <a:effectLst/>
            <a:latin typeface="Arial" pitchFamily="34" charset="0"/>
            <a:ea typeface="Times New Roman"/>
            <a:cs typeface="Arial" pitchFamily="34" charset="0"/>
          </a:endParaRPr>
        </a:p>
        <a:p>
          <a:pPr marL="742950" lvl="1" indent="-285750" algn="just">
            <a:lnSpc>
              <a:spcPct val="150000"/>
            </a:lnSpc>
            <a:spcAft>
              <a:spcPts val="0"/>
            </a:spcAft>
            <a:buSzPts val="900"/>
            <a:buFont typeface="Arial Rounded MT Bold"/>
            <a:buAutoNum type="romanLcParenR"/>
            <a:tabLst>
              <a:tab pos="2637155" algn="ctr"/>
              <a:tab pos="5274310" algn="r"/>
              <a:tab pos="457200" algn="l"/>
            </a:tabLst>
          </a:pPr>
          <a:r>
            <a:rPr lang="en-GB" sz="1200" b="0">
              <a:effectLst/>
              <a:latin typeface="Arial" pitchFamily="34" charset="0"/>
              <a:ea typeface="Times New Roman"/>
              <a:cs typeface="Arial" pitchFamily="34" charset="0"/>
            </a:rPr>
            <a:t>Improvements in occupational health and safety at adopting mines and for the mining industry  </a:t>
          </a:r>
          <a:endParaRPr lang="en-ZA" sz="1200" b="1">
            <a:effectLst/>
            <a:latin typeface="Arial" pitchFamily="34" charset="0"/>
            <a:ea typeface="Times New Roman"/>
            <a:cs typeface="Arial" pitchFamily="34" charset="0"/>
          </a:endParaRPr>
        </a:p>
        <a:p>
          <a:pPr marL="742950" lvl="1" indent="-285750" algn="just">
            <a:lnSpc>
              <a:spcPct val="150000"/>
            </a:lnSpc>
            <a:spcAft>
              <a:spcPts val="0"/>
            </a:spcAft>
            <a:buSzPts val="900"/>
            <a:buFont typeface="Arial Rounded MT Bold"/>
            <a:buAutoNum type="romanLcParenR"/>
            <a:tabLst>
              <a:tab pos="2637155" algn="ctr"/>
              <a:tab pos="5274310" algn="r"/>
              <a:tab pos="457200" algn="l"/>
            </a:tabLst>
          </a:pPr>
          <a:r>
            <a:rPr lang="en-GB" sz="1200" b="0">
              <a:effectLst/>
              <a:latin typeface="Arial" pitchFamily="34" charset="0"/>
              <a:ea typeface="Times New Roman"/>
              <a:cs typeface="Arial" pitchFamily="34" charset="0"/>
            </a:rPr>
            <a:t>Achievement of other key Learning Hub objectives.</a:t>
          </a:r>
          <a:endParaRPr lang="en-ZA" sz="1200" b="1">
            <a:effectLst/>
            <a:latin typeface="Arial" pitchFamily="34" charset="0"/>
            <a:ea typeface="Times New Roman"/>
            <a:cs typeface="Arial" pitchFamily="34" charset="0"/>
          </a:endParaRPr>
        </a:p>
        <a:p>
          <a:pPr algn="just">
            <a:lnSpc>
              <a:spcPct val="150000"/>
            </a:lnSpc>
            <a:spcBef>
              <a:spcPts val="1200"/>
            </a:spcBef>
            <a:spcAft>
              <a:spcPts val="0"/>
            </a:spcAft>
            <a:tabLst>
              <a:tab pos="2637155" algn="ctr"/>
              <a:tab pos="5274310" algn="r"/>
              <a:tab pos="457200" algn="l"/>
            </a:tabLst>
          </a:pPr>
          <a:r>
            <a:rPr lang="en-GB" sz="1200" b="1">
              <a:effectLst/>
              <a:latin typeface="Arial" pitchFamily="34" charset="0"/>
              <a:ea typeface="Times New Roman"/>
              <a:cs typeface="Arial" pitchFamily="34" charset="0"/>
            </a:rPr>
            <a:t>Key Considerations</a:t>
          </a:r>
          <a:endParaRPr lang="en-ZA" sz="1200" b="1">
            <a:effectLst/>
            <a:latin typeface="Arial" pitchFamily="34" charset="0"/>
            <a:ea typeface="Times New Roman"/>
            <a:cs typeface="Arial" pitchFamily="34" charset="0"/>
          </a:endParaRPr>
        </a:p>
        <a:p>
          <a:pPr algn="just">
            <a:lnSpc>
              <a:spcPct val="150000"/>
            </a:lnSpc>
            <a:spcAft>
              <a:spcPts val="0"/>
            </a:spcAft>
            <a:tabLst>
              <a:tab pos="2637155" algn="ctr"/>
              <a:tab pos="5274310" algn="r"/>
              <a:tab pos="457200" algn="l"/>
            </a:tabLst>
          </a:pPr>
          <a:r>
            <a:rPr lang="en-GB" sz="1200" b="0">
              <a:effectLst/>
              <a:latin typeface="Arial" pitchFamily="34" charset="0"/>
              <a:ea typeface="Times New Roman"/>
              <a:cs typeface="Arial" pitchFamily="34" charset="0"/>
            </a:rPr>
            <a:t>In regard to the M&amp;E Framework, the following points are relevant: </a:t>
          </a:r>
          <a:endParaRPr lang="en-ZA" sz="1200" b="1">
            <a:effectLst/>
            <a:latin typeface="Arial" pitchFamily="34" charset="0"/>
            <a:ea typeface="Times New Roman"/>
            <a:cs typeface="Arial" pitchFamily="34" charset="0"/>
          </a:endParaRPr>
        </a:p>
        <a:p>
          <a:pPr marL="228600" indent="-228600" algn="just">
            <a:lnSpc>
              <a:spcPct val="150000"/>
            </a:lnSpc>
            <a:spcAft>
              <a:spcPts val="0"/>
            </a:spcAft>
            <a:buFont typeface="+mj-lt"/>
            <a:buAutoNum type="arabicPeriod" startAt="5"/>
            <a:tabLst>
              <a:tab pos="2637155" algn="ctr"/>
              <a:tab pos="5274310" algn="r"/>
              <a:tab pos="457200" algn="l"/>
            </a:tabLst>
          </a:pPr>
          <a:r>
            <a:rPr lang="en-GB" sz="1200" b="1">
              <a:effectLst/>
              <a:latin typeface="Arial" pitchFamily="34" charset="0"/>
              <a:ea typeface="Times New Roman"/>
              <a:cs typeface="Arial" pitchFamily="34" charset="0"/>
            </a:rPr>
            <a:t>Effectiveness and simplicity: </a:t>
          </a:r>
          <a:r>
            <a:rPr lang="en-GB" sz="1200" b="0">
              <a:effectLst/>
              <a:latin typeface="Arial" pitchFamily="34" charset="0"/>
              <a:ea typeface="Times New Roman"/>
              <a:cs typeface="Arial" pitchFamily="34" charset="0"/>
            </a:rPr>
            <a:t>A fundamental ideal of any M&amp;E Framework is that it should be both effective and simple. However, in striving for simplicity a framework must not be simplified to the point where it is no longer effective in terms of its intended purpose. In this context it must be recognised that there are different users and uses of the monitored data, each with their own purpose and data requirements, and that this must be taken into account in framework.</a:t>
          </a:r>
        </a:p>
        <a:p>
          <a:pPr marL="228600" indent="-228600" algn="just">
            <a:lnSpc>
              <a:spcPct val="150000"/>
            </a:lnSpc>
            <a:spcAft>
              <a:spcPts val="0"/>
            </a:spcAft>
            <a:buFont typeface="+mj-lt"/>
            <a:buAutoNum type="arabicPeriod" startAt="5"/>
            <a:tabLst>
              <a:tab pos="2637155" algn="ctr"/>
              <a:tab pos="5274310" algn="r"/>
              <a:tab pos="457200" algn="l"/>
            </a:tabLst>
          </a:pPr>
          <a:r>
            <a:rPr lang="en-GB" sz="1200" b="1">
              <a:effectLst/>
              <a:latin typeface="Arial" pitchFamily="34" charset="0"/>
              <a:ea typeface="Times New Roman"/>
              <a:cs typeface="Arial" pitchFamily="34" charset="0"/>
            </a:rPr>
            <a:t>Different users: </a:t>
          </a:r>
          <a:r>
            <a:rPr lang="en-GB" sz="1200" b="0">
              <a:effectLst/>
              <a:latin typeface="Arial" pitchFamily="34" charset="0"/>
              <a:ea typeface="Times New Roman"/>
              <a:cs typeface="Arial" pitchFamily="34" charset="0"/>
            </a:rPr>
            <a:t>The following users and uses were identified in developing the Learning Hub M&amp;E Framework:</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Adoption Team Leadership: </a:t>
          </a:r>
          <a:r>
            <a:rPr lang="en-GB" sz="1200" b="0">
              <a:effectLst/>
              <a:latin typeface="Arial" pitchFamily="34" charset="0"/>
              <a:ea typeface="Times New Roman"/>
              <a:cs typeface="Arial" pitchFamily="34" charset="0"/>
            </a:rPr>
            <a:t>From time to time each adoption team needs to plan and schedule the key tasks involved in facilitating the identification, selection and widespread adoption of the leading practice considered to have the greatest potential to improve health and safety in their area of concern. This plan needs to be shared and agreed with the Head of the Learning Hub. The team then needs to monitor and evaluate its own performance against this agreed plan. The </a:t>
          </a:r>
          <a:r>
            <a:rPr lang="en-GB" sz="1200" b="0" i="1">
              <a:effectLst/>
              <a:latin typeface="Arial" pitchFamily="34" charset="0"/>
              <a:ea typeface="Times New Roman"/>
              <a:cs typeface="Arial" pitchFamily="34" charset="0"/>
            </a:rPr>
            <a:t>Adoption Teams Datasheet, </a:t>
          </a:r>
          <a:r>
            <a:rPr lang="en-GB" sz="1200" b="0">
              <a:effectLst/>
              <a:latin typeface="Arial" pitchFamily="34" charset="0"/>
              <a:ea typeface="Times New Roman"/>
              <a:cs typeface="Arial" pitchFamily="34" charset="0"/>
            </a:rPr>
            <a:t>which is in effect a checklist of key facilitation activities, has been designed for this purpose. Once the plan has been agreed, the </a:t>
          </a:r>
          <a:r>
            <a:rPr lang="en-GB" sz="1200" b="0" i="1">
              <a:effectLst/>
              <a:latin typeface="Arial" pitchFamily="34" charset="0"/>
              <a:ea typeface="Times New Roman"/>
              <a:cs typeface="Arial" pitchFamily="34" charset="0"/>
            </a:rPr>
            <a:t>Datasheet</a:t>
          </a:r>
          <a:r>
            <a:rPr lang="en-GB" sz="1200" b="0">
              <a:effectLst/>
              <a:latin typeface="Arial" pitchFamily="34" charset="0"/>
              <a:ea typeface="Times New Roman"/>
              <a:cs typeface="Arial" pitchFamily="34" charset="0"/>
            </a:rPr>
            <a:t> it is essentially for internal use by the adoption team. A summary version, the </a:t>
          </a:r>
          <a:r>
            <a:rPr lang="en-GB" sz="1200" b="0" i="1">
              <a:effectLst/>
              <a:latin typeface="Arial" pitchFamily="34" charset="0"/>
              <a:ea typeface="Times New Roman"/>
              <a:cs typeface="Arial" pitchFamily="34" charset="0"/>
            </a:rPr>
            <a:t>Adoption Team Scorecard,</a:t>
          </a:r>
          <a:r>
            <a:rPr lang="en-GB" sz="1200" b="0">
              <a:effectLst/>
              <a:latin typeface="Arial" pitchFamily="34" charset="0"/>
              <a:ea typeface="Times New Roman"/>
              <a:cs typeface="Arial" pitchFamily="34" charset="0"/>
            </a:rPr>
            <a:t> has been designed for consideration at Learning Hub level. The team’s Adoption Specialist should be responsible for updating both the detailed </a:t>
          </a:r>
          <a:r>
            <a:rPr lang="en-GB" sz="1200" b="0" i="1">
              <a:effectLst/>
              <a:latin typeface="Arial" pitchFamily="34" charset="0"/>
              <a:ea typeface="Times New Roman"/>
              <a:cs typeface="Arial" pitchFamily="34" charset="0"/>
            </a:rPr>
            <a:t> Team Datasheet</a:t>
          </a:r>
          <a:r>
            <a:rPr lang="en-GB" sz="1200" b="0">
              <a:effectLst/>
              <a:latin typeface="Arial" pitchFamily="34" charset="0"/>
              <a:ea typeface="Times New Roman"/>
              <a:cs typeface="Arial" pitchFamily="34" charset="0"/>
            </a:rPr>
            <a:t> and the summary </a:t>
          </a:r>
          <a:r>
            <a:rPr lang="en-GB" sz="1200" b="0" i="1">
              <a:effectLst/>
              <a:latin typeface="Arial" pitchFamily="34" charset="0"/>
              <a:ea typeface="Times New Roman"/>
              <a:cs typeface="Arial" pitchFamily="34" charset="0"/>
            </a:rPr>
            <a:t>Team Scorecard</a:t>
          </a:r>
          <a:r>
            <a:rPr lang="en-GB" sz="1200" b="0">
              <a:effectLst/>
              <a:latin typeface="Arial" pitchFamily="34" charset="0"/>
              <a:ea typeface="Times New Roman"/>
              <a:cs typeface="Arial" pitchFamily="34" charset="0"/>
            </a:rPr>
            <a:t>.</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Learning Hub Secretariat:</a:t>
          </a:r>
          <a:r>
            <a:rPr lang="en-GB" sz="1200" b="0">
              <a:effectLst/>
              <a:latin typeface="Arial" pitchFamily="34" charset="0"/>
              <a:ea typeface="Times New Roman"/>
              <a:cs typeface="Arial" pitchFamily="34" charset="0"/>
            </a:rPr>
            <a:t> From time to time the Learning Hub Secretariat needs to plan and schedule the actions considered necessary to address key issues that arise out of strategic planning sessions, or which are otherwise agreed for inclusion in the Learning Hub’s M&amp;E Framework. Once planned and agreed to, the secretariat then needs to monitor and evaluate performance in relation to this agreed plan. Importantly, the secretariat also needs to consolidate the performance data of the individual adoption teams to clearly bring out the overall performance of the Learning Hub. The </a:t>
          </a:r>
          <a:r>
            <a:rPr lang="en-GB" sz="1200" b="0" i="1">
              <a:effectLst/>
              <a:latin typeface="Arial" pitchFamily="34" charset="0"/>
              <a:ea typeface="Times New Roman"/>
              <a:cs typeface="Arial" pitchFamily="34" charset="0"/>
            </a:rPr>
            <a:t>Learning Hub Datasheet</a:t>
          </a:r>
          <a:r>
            <a:rPr lang="en-GB" sz="1200" b="0">
              <a:effectLst/>
              <a:latin typeface="Arial" pitchFamily="34" charset="0"/>
              <a:ea typeface="Times New Roman"/>
              <a:cs typeface="Arial" pitchFamily="34" charset="0"/>
            </a:rPr>
            <a:t> has been designed for this purpose; as for the adoption teams, once the plan have been agreed, it is largely for internal use by the Learning Hub Secretariat. A summary version, the </a:t>
          </a:r>
          <a:r>
            <a:rPr lang="en-GB" sz="1200" b="0" i="1">
              <a:effectLst/>
              <a:latin typeface="Arial" pitchFamily="34" charset="0"/>
              <a:ea typeface="Times New Roman"/>
              <a:cs typeface="Arial" pitchFamily="34" charset="0"/>
            </a:rPr>
            <a:t>Learning Hub Scorecard</a:t>
          </a:r>
          <a:r>
            <a:rPr lang="en-GB" sz="1200" b="0">
              <a:effectLst/>
              <a:latin typeface="Arial" pitchFamily="34" charset="0"/>
              <a:ea typeface="Times New Roman"/>
              <a:cs typeface="Arial" pitchFamily="34" charset="0"/>
            </a:rPr>
            <a:t>, has been designed for consideration at Learning Hub level. The Monitoring Specialist should be responsible for regularly updating both the detailed </a:t>
          </a:r>
          <a:r>
            <a:rPr lang="en-GB" sz="1200" b="0" i="1">
              <a:effectLst/>
              <a:latin typeface="Arial" pitchFamily="34" charset="0"/>
              <a:ea typeface="Times New Roman"/>
              <a:cs typeface="Arial" pitchFamily="34" charset="0"/>
            </a:rPr>
            <a:t>Hub Datasheet</a:t>
          </a:r>
          <a:r>
            <a:rPr lang="en-GB" sz="1200" b="0">
              <a:effectLst/>
              <a:latin typeface="Arial" pitchFamily="34" charset="0"/>
              <a:ea typeface="Times New Roman"/>
              <a:cs typeface="Arial" pitchFamily="34" charset="0"/>
            </a:rPr>
            <a:t> and the summary </a:t>
          </a:r>
          <a:r>
            <a:rPr lang="en-GB" sz="1200" b="0" i="1">
              <a:effectLst/>
              <a:latin typeface="Arial" pitchFamily="34" charset="0"/>
              <a:ea typeface="Times New Roman"/>
              <a:cs typeface="Arial" pitchFamily="34" charset="0"/>
            </a:rPr>
            <a:t>Hub Scorecard.</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Learning Hub staff: </a:t>
          </a:r>
          <a:r>
            <a:rPr lang="en-GB" sz="1200" b="0">
              <a:effectLst/>
              <a:latin typeface="Arial" pitchFamily="34" charset="0"/>
              <a:ea typeface="Times New Roman"/>
              <a:cs typeface="Arial" pitchFamily="34" charset="0"/>
            </a:rPr>
            <a:t>Execution of the adoption team plans and agreed issues of importance to the Learning Hub need to be monitored and reported upon at regular meetings of the Learning Hub staff. The </a:t>
          </a:r>
          <a:r>
            <a:rPr lang="en-GB" sz="1200" b="0" i="1">
              <a:effectLst/>
              <a:latin typeface="Arial" pitchFamily="34" charset="0"/>
              <a:ea typeface="Times New Roman"/>
              <a:cs typeface="Arial" pitchFamily="34" charset="0"/>
            </a:rPr>
            <a:t>Adoption Team </a:t>
          </a:r>
          <a:r>
            <a:rPr lang="en-GB" sz="1200" b="0">
              <a:effectLst/>
              <a:latin typeface="Arial" pitchFamily="34" charset="0"/>
              <a:ea typeface="Times New Roman"/>
              <a:cs typeface="Arial" pitchFamily="34" charset="0"/>
            </a:rPr>
            <a:t>and</a:t>
          </a:r>
          <a:r>
            <a:rPr lang="en-GB" sz="1200" b="0" i="1">
              <a:effectLst/>
              <a:latin typeface="Arial" pitchFamily="34" charset="0"/>
              <a:ea typeface="Times New Roman"/>
              <a:cs typeface="Arial" pitchFamily="34" charset="0"/>
            </a:rPr>
            <a:t> Learning Hub Scorecards</a:t>
          </a:r>
          <a:r>
            <a:rPr lang="en-GB" sz="1200" b="0">
              <a:effectLst/>
              <a:latin typeface="Arial" pitchFamily="34" charset="0"/>
              <a:ea typeface="Times New Roman"/>
              <a:cs typeface="Arial" pitchFamily="34" charset="0"/>
            </a:rPr>
            <a:t> have been designed for this purpose.  Although the primary responsibility for monitoring and evaluating the adoption team and learning hub scorecards lies with the Head of Hub, through the adoption team meetings it is a responsibility that has in practice been extended to all Adoption Team Managers and Learning Hub Specialists. The Monitoring Specialist should be responsible for circulating the relevant scorecards for consideration at these meetings.</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COPA and Adoption Team members: </a:t>
          </a:r>
          <a:r>
            <a:rPr lang="en-GB" sz="1200" b="0">
              <a:effectLst/>
              <a:latin typeface="Arial" pitchFamily="34" charset="0"/>
              <a:ea typeface="Times New Roman"/>
              <a:cs typeface="Arial" pitchFamily="34" charset="0"/>
            </a:rPr>
            <a:t>Following establishment of the COPA to facilitate widespread adoption of the leading practice, progress on adoption of the leading practice at individual mines and mining groups needs to be monitored and provided for consideration by COPA members, as well as industry members of the adoption team. The existing “Progress Monitor Sheet” currently serves this purpose. In accordance with the terminology used in the Framework, this document is renamed the </a:t>
          </a:r>
          <a:r>
            <a:rPr lang="en-GB" sz="1200" b="0" i="1">
              <a:effectLst/>
              <a:latin typeface="Arial" pitchFamily="34" charset="0"/>
              <a:ea typeface="Times New Roman"/>
              <a:cs typeface="Arial" pitchFamily="34" charset="0"/>
            </a:rPr>
            <a:t>Leading Practice Adoption Scorecard. </a:t>
          </a:r>
          <a:r>
            <a:rPr lang="en-GB" sz="1200" b="0">
              <a:effectLst/>
              <a:latin typeface="Arial" pitchFamily="34" charset="0"/>
              <a:ea typeface="Times New Roman"/>
              <a:cs typeface="Arial" pitchFamily="34" charset="0"/>
            </a:rPr>
            <a:t>The Adoption Specialists should be responsible for regularly updating their team’s </a:t>
          </a:r>
          <a:r>
            <a:rPr lang="en-GB" sz="1200" b="0" i="1">
              <a:effectLst/>
              <a:latin typeface="Arial" pitchFamily="34" charset="0"/>
              <a:ea typeface="Times New Roman"/>
              <a:cs typeface="Arial" pitchFamily="34" charset="0"/>
            </a:rPr>
            <a:t>Leading Practice Adoption Scorecards</a:t>
          </a:r>
          <a:r>
            <a:rPr lang="en-GB" sz="1200" b="0">
              <a:effectLst/>
              <a:latin typeface="Arial" pitchFamily="34" charset="0"/>
              <a:ea typeface="Times New Roman"/>
              <a:cs typeface="Arial" pitchFamily="34" charset="0"/>
            </a:rPr>
            <a:t> for consideration at COPA and Adoption Team meetings. Similar comments apply also to a Simple Leading Practice, and a simpler </a:t>
          </a:r>
          <a:r>
            <a:rPr lang="en-GB" sz="1200" b="0" i="1">
              <a:effectLst/>
              <a:latin typeface="Arial" pitchFamily="34" charset="0"/>
              <a:ea typeface="Times New Roman"/>
              <a:cs typeface="Arial" pitchFamily="34" charset="0"/>
            </a:rPr>
            <a:t>SLP Adoption Scorecard</a:t>
          </a:r>
          <a:r>
            <a:rPr lang="en-GB" sz="1200" b="0">
              <a:effectLst/>
              <a:latin typeface="Arial" pitchFamily="34" charset="0"/>
              <a:ea typeface="Times New Roman"/>
              <a:cs typeface="Arial" pitchFamily="34" charset="0"/>
            </a:rPr>
            <a:t> has been drawn up for monitoring and evaluating adoption of an SLP.</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Executive level stakeholders: </a:t>
          </a:r>
          <a:r>
            <a:rPr lang="en-GB" sz="1200" b="0">
              <a:effectLst/>
              <a:latin typeface="Arial" pitchFamily="34" charset="0"/>
              <a:ea typeface="Times New Roman"/>
              <a:cs typeface="Arial" pitchFamily="34" charset="0"/>
            </a:rPr>
            <a:t>Persons at an executive level who have oversight responsibility for the funding and performance of the Learning Hub have an important monitoring and evaluation function to play, but at an appropriately high level. In particular, the data they consider needs to relate to action and decision making pertinent at their level, including the desired outcomes and impacts that led to establishment of the Learning Hub. The </a:t>
          </a:r>
          <a:r>
            <a:rPr lang="en-GB" sz="1200" b="0" i="1">
              <a:effectLst/>
              <a:latin typeface="Arial" pitchFamily="34" charset="0"/>
              <a:ea typeface="Times New Roman"/>
              <a:cs typeface="Arial" pitchFamily="34" charset="0"/>
            </a:rPr>
            <a:t>High-level Scorecard</a:t>
          </a:r>
          <a:r>
            <a:rPr lang="en-GB" sz="1200" b="0">
              <a:effectLst/>
              <a:latin typeface="Arial" pitchFamily="34" charset="0"/>
              <a:ea typeface="Times New Roman"/>
              <a:cs typeface="Arial" pitchFamily="34" charset="0"/>
            </a:rPr>
            <a:t> has been designed for this purpose.  The Monitoring Specialist should be responsible for updating the scorecard for consideration at Task Force and other relevant High-level meetings.</a:t>
          </a:r>
          <a:endParaRPr lang="en-ZA" sz="1200" b="1">
            <a:effectLst/>
            <a:latin typeface="Arial" pitchFamily="34" charset="0"/>
            <a:ea typeface="Times New Roman"/>
            <a:cs typeface="Arial" pitchFamily="34" charset="0"/>
          </a:endParaRPr>
        </a:p>
        <a:p>
          <a:pPr marL="288000" lvl="0" indent="-288000" algn="just">
            <a:lnSpc>
              <a:spcPct val="150000"/>
            </a:lnSpc>
            <a:spcBef>
              <a:spcPts val="600"/>
            </a:spcBef>
            <a:spcAft>
              <a:spcPts val="0"/>
            </a:spcAft>
            <a:buSzPct val="100000"/>
            <a:buFont typeface="+mj-lt"/>
            <a:buAutoNum type="arabicPeriod" startAt="5"/>
            <a:tabLst>
              <a:tab pos="2637155" algn="ctr"/>
              <a:tab pos="5274310" algn="r"/>
              <a:tab pos="457200" algn="l"/>
            </a:tabLst>
          </a:pPr>
          <a:r>
            <a:rPr lang="en-GB" sz="1200" b="1">
              <a:effectLst/>
              <a:latin typeface="Arial" pitchFamily="34" charset="0"/>
              <a:ea typeface="Times New Roman"/>
              <a:cs typeface="Arial" pitchFamily="34" charset="0"/>
            </a:rPr>
            <a:t>Levels of monitoring</a:t>
          </a:r>
          <a:r>
            <a:rPr lang="en-GB" sz="1200" b="1" baseline="0">
              <a:effectLst/>
              <a:latin typeface="Arial" pitchFamily="34" charset="0"/>
              <a:ea typeface="Times New Roman"/>
              <a:cs typeface="Arial" pitchFamily="34" charset="0"/>
            </a:rPr>
            <a:t> and evaluation: </a:t>
          </a:r>
          <a:r>
            <a:rPr lang="en-GB" sz="1200" b="0">
              <a:effectLst/>
              <a:latin typeface="Arial" pitchFamily="34" charset="0"/>
              <a:ea typeface="Times New Roman"/>
              <a:cs typeface="Arial" pitchFamily="34" charset="0"/>
            </a:rPr>
            <a:t>A further point that has been taken into account in developing the M&amp;E Framework is that monitoring and evaluation can, and indeed should take place at different levels. These levels are as follows:</a:t>
          </a:r>
          <a:endParaRPr lang="en-ZA" sz="1200" b="1">
            <a:effectLst/>
            <a:latin typeface="Arial" pitchFamily="34" charset="0"/>
            <a:ea typeface="Times New Roman"/>
            <a:cs typeface="Arial" pitchFamily="34" charset="0"/>
          </a:endParaRPr>
        </a:p>
        <a:p>
          <a:pPr marL="540385" lvl="0" indent="-180340" algn="just">
            <a:lnSpc>
              <a:spcPct val="150000"/>
            </a:lnSpc>
            <a:spcAft>
              <a:spcPts val="0"/>
            </a:spcAft>
            <a:tabLst>
              <a:tab pos="2637155" algn="ctr"/>
              <a:tab pos="5274310" algn="r"/>
            </a:tabLst>
          </a:pPr>
          <a:r>
            <a:rPr lang="en-GB" sz="1200" b="0" i="1">
              <a:effectLst/>
              <a:latin typeface="Arial" pitchFamily="34" charset="0"/>
              <a:ea typeface="Times New Roman"/>
              <a:cs typeface="Arial" pitchFamily="34" charset="0"/>
            </a:rPr>
            <a:t>Inputs</a:t>
          </a:r>
          <a:r>
            <a:rPr lang="en-GB" sz="1200" b="0">
              <a:effectLst/>
              <a:latin typeface="Arial" pitchFamily="34" charset="0"/>
              <a:ea typeface="Times New Roman"/>
              <a:cs typeface="Arial" pitchFamily="34" charset="0"/>
            </a:rPr>
            <a:t>……….</a:t>
          </a:r>
          <a:r>
            <a:rPr lang="en-GB" sz="1200" b="0" i="1">
              <a:effectLst/>
              <a:latin typeface="Arial" pitchFamily="34" charset="0"/>
              <a:ea typeface="Times New Roman"/>
              <a:cs typeface="Arial" pitchFamily="34" charset="0"/>
            </a:rPr>
            <a:t>The financial, human and material resources required for the planned intervention</a:t>
          </a:r>
          <a:endParaRPr lang="en-ZA" sz="1200" b="1">
            <a:effectLst/>
            <a:latin typeface="Arial" pitchFamily="34" charset="0"/>
            <a:ea typeface="Times New Roman"/>
            <a:cs typeface="Arial" pitchFamily="34" charset="0"/>
          </a:endParaRPr>
        </a:p>
        <a:p>
          <a:pPr marL="540385" lvl="0" indent="-180340" algn="just">
            <a:lnSpc>
              <a:spcPct val="150000"/>
            </a:lnSpc>
            <a:spcAft>
              <a:spcPts val="0"/>
            </a:spcAft>
            <a:tabLst>
              <a:tab pos="2637155" algn="ctr"/>
              <a:tab pos="5274310" algn="r"/>
            </a:tabLst>
          </a:pPr>
          <a:r>
            <a:rPr lang="en-GB" sz="1200" b="0" i="1">
              <a:effectLst/>
              <a:latin typeface="Arial" pitchFamily="34" charset="0"/>
              <a:ea typeface="Times New Roman"/>
              <a:cs typeface="Arial" pitchFamily="34" charset="0"/>
            </a:rPr>
            <a:t>Activities……	 Actions taken or work performed to achieve a desired output or outcome </a:t>
          </a:r>
          <a:endParaRPr lang="en-ZA" sz="1200" b="1">
            <a:effectLst/>
            <a:latin typeface="Arial" pitchFamily="34" charset="0"/>
            <a:ea typeface="Times New Roman"/>
            <a:cs typeface="Arial" pitchFamily="34" charset="0"/>
          </a:endParaRPr>
        </a:p>
        <a:p>
          <a:pPr marL="540385" lvl="0" indent="-180340" algn="just">
            <a:lnSpc>
              <a:spcPct val="150000"/>
            </a:lnSpc>
            <a:spcAft>
              <a:spcPts val="0"/>
            </a:spcAft>
            <a:tabLst>
              <a:tab pos="2637155" algn="ctr"/>
              <a:tab pos="5274310" algn="r"/>
            </a:tabLst>
          </a:pPr>
          <a:r>
            <a:rPr lang="en-GB" sz="1200" b="0" i="1">
              <a:effectLst/>
              <a:latin typeface="Arial" pitchFamily="34" charset="0"/>
              <a:ea typeface="Times New Roman"/>
              <a:cs typeface="Arial" pitchFamily="34" charset="0"/>
            </a:rPr>
            <a:t>Outputs……..The direct products, services or physical deliverables that result from act</a:t>
          </a:r>
          <a:r>
            <a:rPr kumimoji="0" lang="en-GB" sz="1200" b="1" i="0" u="none" strike="noStrike" kern="0" cap="none" spc="0" normalizeH="0" baseline="0">
              <a:ln>
                <a:noFill/>
              </a:ln>
              <a:solidFill>
                <a:prstClr val="black"/>
              </a:solidFill>
              <a:effectLst/>
              <a:uLnTx/>
              <a:uFillTx/>
              <a:latin typeface="Arial" pitchFamily="34" charset="0"/>
              <a:ea typeface="Times New Roman"/>
              <a:cs typeface="Arial" pitchFamily="34" charset="0"/>
            </a:rPr>
            <a:t>io</a:t>
          </a:r>
          <a:r>
            <a:rPr lang="en-GB" sz="1200" b="0" i="1">
              <a:effectLst/>
              <a:latin typeface="Arial" pitchFamily="34" charset="0"/>
              <a:ea typeface="Times New Roman"/>
              <a:cs typeface="Arial" pitchFamily="34" charset="0"/>
            </a:rPr>
            <a:t>n taken  </a:t>
          </a:r>
          <a:endParaRPr lang="en-ZA" sz="1200" b="1">
            <a:effectLst/>
            <a:latin typeface="Arial" pitchFamily="34" charset="0"/>
            <a:ea typeface="Times New Roman"/>
            <a:cs typeface="Arial" pitchFamily="34" charset="0"/>
          </a:endParaRPr>
        </a:p>
        <a:p>
          <a:pPr marL="540385" lvl="0" indent="-180340" algn="just">
            <a:lnSpc>
              <a:spcPct val="150000"/>
            </a:lnSpc>
            <a:spcAft>
              <a:spcPts val="0"/>
            </a:spcAft>
            <a:tabLst>
              <a:tab pos="2637155" algn="ctr"/>
              <a:tab pos="5274310" algn="r"/>
            </a:tabLst>
          </a:pPr>
          <a:r>
            <a:rPr lang="en-GB" sz="1200" b="0" i="1">
              <a:effectLst/>
              <a:latin typeface="Arial" pitchFamily="34" charset="0"/>
              <a:ea typeface="Times New Roman"/>
              <a:cs typeface="Arial" pitchFamily="34" charset="0"/>
            </a:rPr>
            <a:t>Outcomes….	The effect of activities or delivered outputs </a:t>
          </a:r>
          <a:endParaRPr lang="en-ZA" sz="1200" b="1">
            <a:effectLst/>
            <a:latin typeface="Arial" pitchFamily="34" charset="0"/>
            <a:ea typeface="Times New Roman"/>
            <a:cs typeface="Arial" pitchFamily="34" charset="0"/>
          </a:endParaRPr>
        </a:p>
        <a:p>
          <a:pPr marL="180340" lvl="0" indent="179705" algn="just">
            <a:lnSpc>
              <a:spcPct val="150000"/>
            </a:lnSpc>
            <a:spcAft>
              <a:spcPts val="0"/>
            </a:spcAft>
            <a:tabLst>
              <a:tab pos="2637155" algn="ctr"/>
              <a:tab pos="5274310" algn="r"/>
              <a:tab pos="457200" algn="l"/>
            </a:tabLst>
          </a:pPr>
          <a:r>
            <a:rPr lang="en-GB" sz="1200" b="0" i="1">
              <a:effectLst/>
              <a:latin typeface="Arial" pitchFamily="34" charset="0"/>
              <a:ea typeface="Times New Roman"/>
              <a:cs typeface="Arial" pitchFamily="34" charset="0"/>
            </a:rPr>
            <a:t>Impacts ….... Changes in the broader socio-economic environment . </a:t>
          </a:r>
          <a:endParaRPr lang="en-ZA" sz="1200" b="1">
            <a:effectLst/>
            <a:latin typeface="Arial" pitchFamily="34" charset="0"/>
            <a:ea typeface="Times New Roman"/>
            <a:cs typeface="Arial" pitchFamily="34" charset="0"/>
          </a:endParaRPr>
        </a:p>
        <a:p>
          <a:pPr marL="288000" lvl="0" algn="just">
            <a:lnSpc>
              <a:spcPct val="150000"/>
            </a:lnSpc>
            <a:spcBef>
              <a:spcPts val="600"/>
            </a:spcBef>
            <a:spcAft>
              <a:spcPts val="0"/>
            </a:spcAft>
            <a:tabLst>
              <a:tab pos="2637155" algn="ctr"/>
              <a:tab pos="5274310" algn="r"/>
              <a:tab pos="457200" algn="l"/>
            </a:tabLst>
          </a:pPr>
          <a:r>
            <a:rPr lang="en-GB" sz="1200" b="0">
              <a:effectLst/>
              <a:latin typeface="Arial" pitchFamily="34" charset="0"/>
              <a:ea typeface="Times New Roman"/>
              <a:cs typeface="Arial" pitchFamily="34" charset="0"/>
            </a:rPr>
            <a:t>The provision of pertinent indicators at these different levels has thus been considered in developing the Framework. An important point that follows from this is that not all indicators may be relevant on every reporting occasion. As progress occurs, some indicators will become redundant while others, may be relate to activities sufficiently far in the future to be of no interest at the time of reporting. Reporting is thus expected to vary, and guidance on this point is accordingly provided on the various datasheets and scorecards.</a:t>
          </a:r>
        </a:p>
        <a:p>
          <a:pPr marL="285750" marR="0" lvl="0" indent="-285750" algn="just" defTabSz="914400" eaLnBrk="1" fontAlgn="auto" latinLnBrk="0" hangingPunct="1">
            <a:lnSpc>
              <a:spcPct val="150000"/>
            </a:lnSpc>
            <a:spcBef>
              <a:spcPts val="600"/>
            </a:spcBef>
            <a:spcAft>
              <a:spcPts val="0"/>
            </a:spcAft>
            <a:buClrTx/>
            <a:buSzPct val="100000"/>
            <a:buFont typeface="+mj-lt"/>
            <a:buAutoNum type="arabicPeriod" startAt="8"/>
            <a:tabLst>
              <a:tab pos="2637155" algn="ctr"/>
              <a:tab pos="5274310" algn="r"/>
              <a:tab pos="457200" algn="l"/>
            </a:tabLst>
            <a:defRPr/>
          </a:pPr>
          <a:r>
            <a:rPr kumimoji="0" lang="en-GB" sz="1200" b="1" i="0" u="none" strike="noStrike" kern="0" cap="none" spc="0" normalizeH="0" baseline="0" noProof="0">
              <a:ln>
                <a:noFill/>
              </a:ln>
              <a:solidFill>
                <a:prstClr val="black"/>
              </a:solidFill>
              <a:effectLst/>
              <a:uLnTx/>
              <a:uFillTx/>
              <a:latin typeface="Arial" pitchFamily="34" charset="0"/>
              <a:ea typeface="Times New Roman"/>
              <a:cs typeface="Arial" pitchFamily="34" charset="0"/>
            </a:rPr>
            <a:t>Key performance areas:</a:t>
          </a:r>
          <a:r>
            <a:rPr lang="en-GB" sz="1200" b="1">
              <a:solidFill>
                <a:schemeClr val="dk1"/>
              </a:solidFill>
              <a:effectLst/>
              <a:latin typeface="Arial" pitchFamily="34" charset="0"/>
              <a:ea typeface="Times New Roman"/>
              <a:cs typeface="Arial" pitchFamily="34" charset="0"/>
            </a:rPr>
            <a:t> </a:t>
          </a:r>
          <a:r>
            <a:rPr lang="en-GB" sz="1200" b="0">
              <a:solidFill>
                <a:schemeClr val="dk1"/>
              </a:solidFill>
              <a:effectLst/>
              <a:latin typeface="Arial" pitchFamily="34" charset="0"/>
              <a:ea typeface="Times New Roman"/>
              <a:cs typeface="Arial" pitchFamily="34" charset="0"/>
            </a:rPr>
            <a:t>The key performance areas used in the Framework identify the areas that need to be monitored and evaluated with a view to deciding future action. In line with earlier arguments, the key performance areas include all of the key elements of the MOSH facilitation process, as well as the key tasks that arose out of the Learning Hub’s 2011 strategy session. Areas of key intended outcomes are also included, to provide an indirect indication of not only the effectiveness of the MOSH facilitation process, but also the effectiveness of the leading practices that have been adopted</a:t>
          </a:r>
          <a:r>
            <a:rPr lang="en-GB" sz="1200" b="1">
              <a:solidFill>
                <a:schemeClr val="dk1"/>
              </a:solidFill>
              <a:effectLst/>
              <a:latin typeface="Arial" pitchFamily="34" charset="0"/>
              <a:ea typeface="Times New Roman"/>
              <a:cs typeface="Arial" pitchFamily="34" charset="0"/>
            </a:rPr>
            <a:t>. </a:t>
          </a:r>
          <a:endParaRPr lang="en-ZA" sz="1200" b="1">
            <a:solidFill>
              <a:schemeClr val="dk1"/>
            </a:solidFill>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startAt="8"/>
            <a:tabLst>
              <a:tab pos="2637155" algn="ctr"/>
              <a:tab pos="5274310" algn="r"/>
              <a:tab pos="457200" algn="l"/>
            </a:tabLst>
          </a:pPr>
          <a:r>
            <a:rPr lang="en-GB" sz="1200" b="1">
              <a:effectLst/>
              <a:latin typeface="Arial" pitchFamily="34" charset="0"/>
              <a:ea typeface="Times New Roman"/>
              <a:cs typeface="Arial" pitchFamily="34" charset="0"/>
            </a:rPr>
            <a:t>Key performance indicators: </a:t>
          </a:r>
          <a:r>
            <a:rPr lang="en-GB" sz="1200" b="0">
              <a:effectLst/>
              <a:latin typeface="Arial" pitchFamily="34" charset="0"/>
              <a:ea typeface="Times New Roman"/>
              <a:cs typeface="Arial" pitchFamily="34" charset="0"/>
            </a:rPr>
            <a:t>The key performance indicators of the Framework define the measurements that need to be made to indicate progress or particular aspects of performance within each key performance area. The indicators used are uniquely identified by the numbering system. They may be quantitative or qualitative, but the measurements must be made consistently in accordance with the definition provided. Although all of the required measurements are defined, in some cases the required measuring tool may require development, and in some cases the data may not be readily available.  Such issues will need to be resolved on a case by case basis.  </a:t>
          </a:r>
          <a:endParaRPr lang="en-ZA" sz="1200" b="1">
            <a:effectLst/>
            <a:latin typeface="Arial" pitchFamily="34" charset="0"/>
            <a:ea typeface="Times New Roman"/>
            <a:cs typeface="Arial" pitchFamily="34" charset="0"/>
          </a:endParaRPr>
        </a:p>
        <a:p>
          <a:pPr algn="just">
            <a:lnSpc>
              <a:spcPct val="150000"/>
            </a:lnSpc>
            <a:spcBef>
              <a:spcPts val="1200"/>
            </a:spcBef>
            <a:spcAft>
              <a:spcPts val="0"/>
            </a:spcAft>
            <a:tabLst>
              <a:tab pos="2637155" algn="ctr"/>
              <a:tab pos="5274310" algn="r"/>
              <a:tab pos="457200" algn="l"/>
            </a:tabLst>
          </a:pPr>
          <a:r>
            <a:rPr lang="en-GB" sz="1200" b="1">
              <a:effectLst/>
              <a:latin typeface="Arial" pitchFamily="34" charset="0"/>
              <a:ea typeface="Times New Roman"/>
              <a:cs typeface="Arial" pitchFamily="34" charset="0"/>
            </a:rPr>
            <a:t>The Learning Hub M&amp;E Framework</a:t>
          </a:r>
          <a:endParaRPr lang="en-ZA" sz="1200" b="1">
            <a:effectLst/>
            <a:latin typeface="Arial" pitchFamily="34" charset="0"/>
            <a:ea typeface="Times New Roman"/>
            <a:cs typeface="Arial" pitchFamily="34" charset="0"/>
          </a:endParaRPr>
        </a:p>
        <a:p>
          <a:pPr algn="just">
            <a:lnSpc>
              <a:spcPct val="150000"/>
            </a:lnSpc>
            <a:spcAft>
              <a:spcPts val="0"/>
            </a:spcAft>
            <a:tabLst>
              <a:tab pos="2637155" algn="ctr"/>
              <a:tab pos="5274310" algn="r"/>
              <a:tab pos="457200" algn="l"/>
            </a:tabLst>
          </a:pPr>
          <a:r>
            <a:rPr lang="en-GB" sz="1200" b="0">
              <a:effectLst/>
              <a:latin typeface="Arial" pitchFamily="34" charset="0"/>
              <a:ea typeface="Times New Roman"/>
              <a:cs typeface="Arial" pitchFamily="34" charset="0"/>
            </a:rPr>
            <a:t>As explained above, the Learning Hub M&amp;E Framework comprises of seven reports designed to address the needs of five user groups. Importantly, in respect of these seven reports, it should be noted that data presented in the higher-level </a:t>
          </a:r>
          <a:r>
            <a:rPr lang="en-GB" sz="1200" b="0" i="1">
              <a:effectLst/>
              <a:latin typeface="Arial" pitchFamily="34" charset="0"/>
              <a:ea typeface="Times New Roman"/>
              <a:cs typeface="Arial" pitchFamily="34" charset="0"/>
            </a:rPr>
            <a:t>scorecards</a:t>
          </a:r>
          <a:r>
            <a:rPr lang="en-GB" sz="1200" b="0">
              <a:effectLst/>
              <a:latin typeface="Arial" pitchFamily="34" charset="0"/>
              <a:ea typeface="Times New Roman"/>
              <a:cs typeface="Arial" pitchFamily="34" charset="0"/>
            </a:rPr>
            <a:t> comes largely from data used in the lower-level more detailed </a:t>
          </a:r>
          <a:r>
            <a:rPr lang="en-GB" sz="1200" b="0" i="1">
              <a:effectLst/>
              <a:latin typeface="Arial" pitchFamily="34" charset="0"/>
              <a:ea typeface="Times New Roman"/>
              <a:cs typeface="Arial" pitchFamily="34" charset="0"/>
            </a:rPr>
            <a:t>datasheets</a:t>
          </a:r>
          <a:r>
            <a:rPr lang="en-GB" sz="1200" b="0">
              <a:effectLst/>
              <a:latin typeface="Arial" pitchFamily="34" charset="0"/>
              <a:ea typeface="Times New Roman"/>
              <a:cs typeface="Arial" pitchFamily="34" charset="0"/>
            </a:rPr>
            <a:t>. The seven monitoring and evaluation reports and their intended primary users are thus as follows: </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Adoption Teams Datasheet: </a:t>
          </a:r>
          <a:r>
            <a:rPr lang="en-GB" sz="1200" b="0">
              <a:effectLst/>
              <a:latin typeface="Arial" pitchFamily="34" charset="0"/>
              <a:ea typeface="Times New Roman"/>
              <a:cs typeface="Arial" pitchFamily="34" charset="0"/>
            </a:rPr>
            <a:t>For planning and internal consideration by adoption teams</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Learning Hub Datasheet: </a:t>
          </a:r>
          <a:r>
            <a:rPr lang="en-GB" sz="1200" b="0">
              <a:effectLst/>
              <a:latin typeface="Arial" pitchFamily="34" charset="0"/>
              <a:ea typeface="Times New Roman"/>
              <a:cs typeface="Arial" pitchFamily="34" charset="0"/>
            </a:rPr>
            <a:t>For planning and internal consideration by the Learning Hub Secretariat</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Adoption Team Scorecard: </a:t>
          </a:r>
          <a:r>
            <a:rPr lang="en-GB" sz="1200" b="0">
              <a:effectLst/>
              <a:latin typeface="Arial" pitchFamily="34" charset="0"/>
              <a:ea typeface="Times New Roman"/>
              <a:cs typeface="Arial" pitchFamily="34" charset="0"/>
            </a:rPr>
            <a:t>For consideration at Learning Hub meetings</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Learning Hub Scorecard: </a:t>
          </a:r>
          <a:r>
            <a:rPr lang="en-GB" sz="1200" b="0">
              <a:effectLst/>
              <a:latin typeface="Arial" pitchFamily="34" charset="0"/>
              <a:ea typeface="Times New Roman"/>
              <a:cs typeface="Arial" pitchFamily="34" charset="0"/>
            </a:rPr>
            <a:t>For consideration at Learning Hub meetings</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Leading Practice Adoption Scorecard: </a:t>
          </a:r>
          <a:r>
            <a:rPr lang="en-GB" sz="1200" b="0">
              <a:effectLst/>
              <a:latin typeface="Arial" pitchFamily="34" charset="0"/>
              <a:ea typeface="Times New Roman"/>
              <a:cs typeface="Arial" pitchFamily="34" charset="0"/>
            </a:rPr>
            <a:t>For consideration at COPA and Adoption Team meetings</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SLP Adoption Scorecard: </a:t>
          </a:r>
          <a:r>
            <a:rPr lang="en-GB" sz="1200" b="0">
              <a:effectLst/>
              <a:latin typeface="Arial" pitchFamily="34" charset="0"/>
              <a:ea typeface="Times New Roman"/>
              <a:cs typeface="Arial" pitchFamily="34" charset="0"/>
            </a:rPr>
            <a:t>For consideration by potential adoption mines and at Adoption Team meetings </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High-level Scorecard: </a:t>
          </a:r>
          <a:r>
            <a:rPr lang="en-GB" sz="1200" b="0">
              <a:effectLst/>
              <a:latin typeface="Arial" pitchFamily="34" charset="0"/>
              <a:ea typeface="Times New Roman"/>
              <a:cs typeface="Arial" pitchFamily="34" charset="0"/>
            </a:rPr>
            <a:t>For consideration at Task Force meetings and other relevant high-level meetings.</a:t>
          </a:r>
          <a:endParaRPr lang="en-ZA" sz="1200" b="1">
            <a:effectLst/>
            <a:latin typeface="Arial" pitchFamily="34" charset="0"/>
            <a:ea typeface="Times New Roman"/>
            <a:cs typeface="Arial" pitchFamily="34" charset="0"/>
          </a:endParaRPr>
        </a:p>
        <a:p>
          <a:pPr algn="just">
            <a:lnSpc>
              <a:spcPct val="150000"/>
            </a:lnSpc>
            <a:spcBef>
              <a:spcPts val="600"/>
            </a:spcBef>
            <a:spcAft>
              <a:spcPts val="0"/>
            </a:spcAft>
            <a:tabLst>
              <a:tab pos="2637155" algn="ctr"/>
              <a:tab pos="5274310" algn="r"/>
              <a:tab pos="457200" algn="l"/>
            </a:tabLst>
          </a:pPr>
          <a:r>
            <a:rPr lang="en-GB" sz="1200" b="0">
              <a:effectLst/>
              <a:latin typeface="Arial" pitchFamily="34" charset="0"/>
              <a:ea typeface="Times New Roman"/>
              <a:cs typeface="Arial" pitchFamily="34" charset="0"/>
            </a:rPr>
            <a:t>The seven reporting templates that comprise the Learning Hub M&amp;E Framework are attached. They include brief guidance notes to assist in their use.</a:t>
          </a:r>
          <a:endParaRPr lang="en-ZA" sz="1200" b="1">
            <a:effectLst/>
            <a:latin typeface="Arial" pitchFamily="34" charset="0"/>
            <a:ea typeface="Times New Roman"/>
            <a:cs typeface="Arial" pitchFamily="34" charset="0"/>
          </a:endParaRPr>
        </a:p>
        <a:p>
          <a:pPr algn="just">
            <a:lnSpc>
              <a:spcPct val="150000"/>
            </a:lnSpc>
            <a:spcBef>
              <a:spcPts val="1200"/>
            </a:spcBef>
            <a:spcAft>
              <a:spcPts val="0"/>
            </a:spcAft>
            <a:tabLst>
              <a:tab pos="2637155" algn="ctr"/>
              <a:tab pos="5274310" algn="r"/>
              <a:tab pos="457200" algn="l"/>
            </a:tabLst>
          </a:pPr>
          <a:r>
            <a:rPr lang="en-GB" sz="1200" b="1">
              <a:effectLst/>
              <a:latin typeface="Arial" pitchFamily="34" charset="0"/>
              <a:ea typeface="Times New Roman"/>
              <a:cs typeface="Arial" pitchFamily="34" charset="0"/>
            </a:rPr>
            <a:t>Concluding comment</a:t>
          </a:r>
          <a:endParaRPr lang="en-ZA" sz="1200" b="1">
            <a:effectLst/>
            <a:latin typeface="Arial" pitchFamily="34" charset="0"/>
            <a:ea typeface="Times New Roman"/>
            <a:cs typeface="Arial" pitchFamily="34" charset="0"/>
          </a:endParaRPr>
        </a:p>
        <a:p>
          <a:pPr algn="just">
            <a:lnSpc>
              <a:spcPct val="150000"/>
            </a:lnSpc>
            <a:spcAft>
              <a:spcPts val="0"/>
            </a:spcAft>
            <a:tabLst>
              <a:tab pos="2637155" algn="ctr"/>
              <a:tab pos="5274310" algn="r"/>
              <a:tab pos="457200" algn="l"/>
            </a:tabLst>
          </a:pPr>
          <a:r>
            <a:rPr lang="en-GB" sz="1200" b="0">
              <a:effectLst/>
              <a:latin typeface="Arial" pitchFamily="34" charset="0"/>
              <a:ea typeface="Times New Roman"/>
              <a:cs typeface="Arial" pitchFamily="34" charset="0"/>
            </a:rPr>
            <a:t>It is important to recognise that the Learning Hub M&amp;E Framework must be capable of addressing all of the identified monitoring and evaluation needs. Although the outcome indicators will inevitably be of greatest interest, the greatest value is likely to be derived from the lower-level indicators, which are concerned with inputs, activities and outcomes; it is ensuring effective execution at this level that will lead to achievement of the desired outcomes and impacts.  It is the responsibility of Adoption Team Managers and Learning Hub Specialists to use the various elements of the Leaning Hub M&amp;E Framework to ensure effective execution of actions at this level, as it is these actions that they can control, and for which they are responsible.</a:t>
          </a:r>
          <a:endParaRPr lang="en-ZA" sz="1200" b="1">
            <a:effectLst/>
            <a:latin typeface="Arial" pitchFamily="34" charset="0"/>
            <a:ea typeface="Times New Roman"/>
            <a:cs typeface="Arial" pitchFamily="34" charset="0"/>
          </a:endParaRPr>
        </a:p>
        <a:p>
          <a:pPr algn="l">
            <a:spcAft>
              <a:spcPts val="0"/>
            </a:spcAft>
            <a:tabLst>
              <a:tab pos="2637155" algn="ctr"/>
              <a:tab pos="5274310" algn="r"/>
              <a:tab pos="457200" algn="l"/>
            </a:tabLst>
          </a:pPr>
          <a:endParaRPr lang="en-ZA" sz="1200">
            <a:latin typeface="Arial" pitchFamily="34" charset="0"/>
            <a:cs typeface="Arial" pitchFamily="34" charset="0"/>
          </a:endParaRPr>
        </a:p>
        <a:p>
          <a:pPr algn="l">
            <a:spcAft>
              <a:spcPts val="0"/>
            </a:spcAft>
            <a:tabLst>
              <a:tab pos="2637155" algn="ctr"/>
              <a:tab pos="5274310" algn="r"/>
              <a:tab pos="457200" algn="l"/>
            </a:tabLst>
          </a:pPr>
          <a:endParaRPr lang="en-ZA" sz="1200">
            <a:latin typeface="Arial" pitchFamily="34" charset="0"/>
            <a:cs typeface="Arial" pitchFamily="34" charset="0"/>
          </a:endParaRPr>
        </a:p>
      </xdr:txBody>
    </xdr:sp>
    <xdr:clientData/>
  </xdr:twoCellAnchor>
  <xdr:twoCellAnchor>
    <xdr:from>
      <xdr:col>1</xdr:col>
      <xdr:colOff>200025</xdr:colOff>
      <xdr:row>2</xdr:row>
      <xdr:rowOff>247650</xdr:rowOff>
    </xdr:from>
    <xdr:to>
      <xdr:col>20</xdr:col>
      <xdr:colOff>266700</xdr:colOff>
      <xdr:row>2</xdr:row>
      <xdr:rowOff>247650</xdr:rowOff>
    </xdr:to>
    <xdr:cxnSp macro="">
      <xdr:nvCxnSpPr>
        <xdr:cNvPr id="4" name="Straight Connector 3"/>
        <xdr:cNvCxnSpPr/>
      </xdr:nvCxnSpPr>
      <xdr:spPr>
        <a:xfrm>
          <a:off x="809625" y="781050"/>
          <a:ext cx="11649075" cy="0"/>
        </a:xfrm>
        <a:prstGeom prst="line">
          <a:avLst/>
        </a:prstGeom>
        <a:ln w="2540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142874</xdr:colOff>
      <xdr:row>23</xdr:row>
      <xdr:rowOff>95248</xdr:rowOff>
    </xdr:from>
    <xdr:to>
      <xdr:col>12</xdr:col>
      <xdr:colOff>412750</xdr:colOff>
      <xdr:row>25</xdr:row>
      <xdr:rowOff>158750</xdr:rowOff>
    </xdr:to>
    <xdr:sp macro="" textlink="">
      <xdr:nvSpPr>
        <xdr:cNvPr id="4" name="Rectangle 3"/>
        <xdr:cNvSpPr/>
      </xdr:nvSpPr>
      <xdr:spPr>
        <a:xfrm>
          <a:off x="8874124" y="5881686"/>
          <a:ext cx="825501" cy="817564"/>
        </a:xfrm>
        <a:prstGeom prst="rect">
          <a:avLst/>
        </a:prstGeom>
        <a:solidFill>
          <a:schemeClr val="tx2">
            <a:lumMod val="60000"/>
            <a:lumOff val="40000"/>
          </a:schemeClr>
        </a:solidFill>
        <a:ln w="6350">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700" baseline="0">
              <a:solidFill>
                <a:sysClr val="windowText" lastClr="000000"/>
              </a:solidFill>
              <a:latin typeface="Arial" pitchFamily="34" charset="0"/>
              <a:cs typeface="Arial" pitchFamily="34" charset="0"/>
            </a:rPr>
            <a:t>Adoption teams should </a:t>
          </a:r>
          <a:r>
            <a:rPr lang="en-ZA" sz="700">
              <a:solidFill>
                <a:sysClr val="windowText" lastClr="000000"/>
              </a:solidFill>
              <a:latin typeface="Arial" pitchFamily="34" charset="0"/>
              <a:cs typeface="Arial" pitchFamily="34" charset="0"/>
            </a:rPr>
            <a:t>fill  the cells that</a:t>
          </a:r>
          <a:r>
            <a:rPr lang="en-ZA" sz="700" baseline="0">
              <a:solidFill>
                <a:sysClr val="windowText" lastClr="000000"/>
              </a:solidFill>
              <a:latin typeface="Arial" pitchFamily="34" charset="0"/>
              <a:cs typeface="Arial" pitchFamily="34" charset="0"/>
            </a:rPr>
            <a:t> are not relevant at the time of reporting with blue fill</a:t>
          </a:r>
          <a:endParaRPr lang="en-ZA" sz="700">
            <a:solidFill>
              <a:sysClr val="windowText" lastClr="000000"/>
            </a:solidFill>
            <a:latin typeface="Arial" pitchFamily="34" charset="0"/>
            <a:cs typeface="Arial" pitchFamily="34" charset="0"/>
          </a:endParaRPr>
        </a:p>
      </xdr:txBody>
    </xdr:sp>
    <xdr:clientData/>
  </xdr:twoCellAnchor>
  <xdr:twoCellAnchor>
    <xdr:from>
      <xdr:col>11</xdr:col>
      <xdr:colOff>28699</xdr:colOff>
      <xdr:row>165</xdr:row>
      <xdr:rowOff>374285</xdr:rowOff>
    </xdr:from>
    <xdr:to>
      <xdr:col>12</xdr:col>
      <xdr:colOff>476250</xdr:colOff>
      <xdr:row>168</xdr:row>
      <xdr:rowOff>341313</xdr:rowOff>
    </xdr:to>
    <xdr:sp macro="" textlink="">
      <xdr:nvSpPr>
        <xdr:cNvPr id="6" name="Rectangle 5"/>
        <xdr:cNvSpPr/>
      </xdr:nvSpPr>
      <xdr:spPr>
        <a:xfrm>
          <a:off x="8759949" y="51340973"/>
          <a:ext cx="1003176" cy="138784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700">
              <a:solidFill>
                <a:sysClr val="windowText" lastClr="000000"/>
              </a:solidFill>
              <a:latin typeface="Arial" pitchFamily="34" charset="0"/>
              <a:cs typeface="Arial" pitchFamily="34" charset="0"/>
            </a:rPr>
            <a:t>Each Adoption Team to identify and use the lead and lag indicators</a:t>
          </a:r>
          <a:r>
            <a:rPr lang="en-ZA" sz="700" baseline="0">
              <a:solidFill>
                <a:sysClr val="windowText" lastClr="000000"/>
              </a:solidFill>
              <a:latin typeface="Arial" pitchFamily="34" charset="0"/>
              <a:cs typeface="Arial" pitchFamily="34" charset="0"/>
            </a:rPr>
            <a:t> best suited to identifying improvements in   performance potentially attributable to adoption one or more of the team's leading practices   </a:t>
          </a:r>
          <a:endParaRPr lang="en-ZA" sz="700">
            <a:solidFill>
              <a:sysClr val="windowText" lastClr="000000"/>
            </a:solidFill>
            <a:latin typeface="Arial" pitchFamily="34" charset="0"/>
            <a:cs typeface="Arial" pitchFamily="34" charset="0"/>
          </a:endParaRPr>
        </a:p>
      </xdr:txBody>
    </xdr:sp>
    <xdr:clientData/>
  </xdr:twoCellAnchor>
  <xdr:twoCellAnchor>
    <xdr:from>
      <xdr:col>10</xdr:col>
      <xdr:colOff>238125</xdr:colOff>
      <xdr:row>173</xdr:row>
      <xdr:rowOff>142874</xdr:rowOff>
    </xdr:from>
    <xdr:to>
      <xdr:col>15</xdr:col>
      <xdr:colOff>349250</xdr:colOff>
      <xdr:row>205</xdr:row>
      <xdr:rowOff>71437</xdr:rowOff>
    </xdr:to>
    <xdr:sp macro="" textlink="">
      <xdr:nvSpPr>
        <xdr:cNvPr id="7" name="TextBox 6"/>
        <xdr:cNvSpPr txBox="1"/>
      </xdr:nvSpPr>
      <xdr:spPr>
        <a:xfrm>
          <a:off x="8410575" y="54282974"/>
          <a:ext cx="2901950" cy="4500563"/>
        </a:xfrm>
        <a:prstGeom prst="rect">
          <a:avLst/>
        </a:prstGeom>
        <a:solidFill>
          <a:srgbClr val="1F497D">
            <a:lumMod val="20000"/>
            <a:lumOff val="80000"/>
          </a:srgbClr>
        </a:solidFill>
        <a:ln w="9525" cmpd="dbl">
          <a:solidFill>
            <a:sysClr val="windowText" lastClr="000000"/>
          </a:solidFill>
        </a:ln>
        <a:effectLst/>
      </xdr:spPr>
      <xdr:txBody>
        <a:bodyPr vertOverflow="clip" horzOverflow="clip" wrap="square" lIns="7200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9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Broad guide for estimation of % complete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 general it would be appropriate for the the estimates of %-age completion to be based on an estimate of time spent to date as a % of the  total time required for the work in question, with both time periods being estimates in person days, as opposed to calendar days.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indicators involving data gathering and report / document  preparation, the following scale is likely to roughly approximate estimates based on work time. It is provided for guidance and to help ensure that the time required for report writing and finalisation of the document are not grossly underestimated.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0 %        No work yet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10 %      Required work planned and initiated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20 %      Early stages of data gathering</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30%       Late stages of data gathering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40 %      Required data gathered - write-up started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50 %      Analysis in progress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60 %      Data analysed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70 %      First draft of document complete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80%       Review and comment process in progress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90 %      Document updated and edited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100 %    Document finalised and posted, all work complete</a:t>
          </a:r>
          <a:r>
            <a:rPr kumimoji="0" lang="en-ZA" sz="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xdr:txBody>
    </xdr:sp>
    <xdr:clientData/>
  </xdr:twoCellAnchor>
  <xdr:twoCellAnchor>
    <xdr:from>
      <xdr:col>12</xdr:col>
      <xdr:colOff>404814</xdr:colOff>
      <xdr:row>22</xdr:row>
      <xdr:rowOff>92073</xdr:rowOff>
    </xdr:from>
    <xdr:to>
      <xdr:col>15</xdr:col>
      <xdr:colOff>373064</xdr:colOff>
      <xdr:row>22</xdr:row>
      <xdr:rowOff>404812</xdr:rowOff>
    </xdr:to>
    <xdr:sp macro="" textlink="">
      <xdr:nvSpPr>
        <xdr:cNvPr id="9" name="Rectangle 8"/>
        <xdr:cNvSpPr/>
      </xdr:nvSpPr>
      <xdr:spPr>
        <a:xfrm>
          <a:off x="9682164" y="5407023"/>
          <a:ext cx="1654175" cy="312739"/>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700" baseline="0">
              <a:solidFill>
                <a:sysClr val="windowText" lastClr="000000"/>
              </a:solidFill>
              <a:latin typeface="Arial" pitchFamily="34" charset="0"/>
              <a:cs typeface="Arial" pitchFamily="34" charset="0"/>
            </a:rPr>
            <a:t>Indicators highlighted in gold are included in the Team Scorecard </a:t>
          </a:r>
          <a:endParaRPr lang="en-ZA" sz="700">
            <a:solidFill>
              <a:sysClr val="windowText" lastClr="000000"/>
            </a:solidFill>
            <a:latin typeface="Arial" pitchFamily="34" charset="0"/>
            <a:cs typeface="Arial" pitchFamily="34" charset="0"/>
          </a:endParaRPr>
        </a:p>
      </xdr:txBody>
    </xdr:sp>
    <xdr:clientData/>
  </xdr:twoCellAnchor>
  <xdr:twoCellAnchor>
    <xdr:from>
      <xdr:col>11</xdr:col>
      <xdr:colOff>190500</xdr:colOff>
      <xdr:row>156</xdr:row>
      <xdr:rowOff>23813</xdr:rowOff>
    </xdr:from>
    <xdr:to>
      <xdr:col>12</xdr:col>
      <xdr:colOff>476250</xdr:colOff>
      <xdr:row>158</xdr:row>
      <xdr:rowOff>111126</xdr:rowOff>
    </xdr:to>
    <xdr:sp macro="" textlink="">
      <xdr:nvSpPr>
        <xdr:cNvPr id="10" name="TextBox 9"/>
        <xdr:cNvSpPr txBox="1"/>
      </xdr:nvSpPr>
      <xdr:spPr>
        <a:xfrm>
          <a:off x="8921750" y="48339376"/>
          <a:ext cx="841375" cy="841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700">
              <a:latin typeface="Arial" pitchFamily="34" charset="0"/>
              <a:cs typeface="Arial" pitchFamily="34" charset="0"/>
            </a:rPr>
            <a:t>Use also for  Simple Leading Practices, with the target</a:t>
          </a:r>
          <a:r>
            <a:rPr lang="en-ZA" sz="700" baseline="0">
              <a:latin typeface="Arial" pitchFamily="34" charset="0"/>
              <a:cs typeface="Arial" pitchFamily="34" charset="0"/>
            </a:rPr>
            <a:t> changed to &gt; 50% within 6 months </a:t>
          </a:r>
          <a:endParaRPr lang="en-ZA" sz="700">
            <a:latin typeface="Arial" pitchFamily="34" charset="0"/>
            <a:cs typeface="Arial" pitchFamily="34" charset="0"/>
          </a:endParaRPr>
        </a:p>
      </xdr:txBody>
    </xdr:sp>
    <xdr:clientData/>
  </xdr:twoCellAnchor>
  <xdr:twoCellAnchor editAs="oneCell">
    <xdr:from>
      <xdr:col>2</xdr:col>
      <xdr:colOff>0</xdr:colOff>
      <xdr:row>172</xdr:row>
      <xdr:rowOff>142874</xdr:rowOff>
    </xdr:from>
    <xdr:to>
      <xdr:col>7</xdr:col>
      <xdr:colOff>1293812</xdr:colOff>
      <xdr:row>205</xdr:row>
      <xdr:rowOff>47624</xdr:rowOff>
    </xdr:to>
    <xdr:pic>
      <xdr:nvPicPr>
        <xdr:cNvPr id="12" name="Picture 1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11188" y="54133749"/>
          <a:ext cx="4849812" cy="46196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824278</xdr:colOff>
      <xdr:row>132</xdr:row>
      <xdr:rowOff>3664</xdr:rowOff>
    </xdr:from>
    <xdr:to>
      <xdr:col>13</xdr:col>
      <xdr:colOff>569057</xdr:colOff>
      <xdr:row>163</xdr:row>
      <xdr:rowOff>65944</xdr:rowOff>
    </xdr:to>
    <xdr:sp macro="" textlink="">
      <xdr:nvSpPr>
        <xdr:cNvPr id="2" name="TextBox 1"/>
        <xdr:cNvSpPr txBox="1"/>
      </xdr:nvSpPr>
      <xdr:spPr>
        <a:xfrm>
          <a:off x="7472728" y="42770914"/>
          <a:ext cx="2897554" cy="4491405"/>
        </a:xfrm>
        <a:prstGeom prst="rect">
          <a:avLst/>
        </a:prstGeom>
        <a:solidFill>
          <a:srgbClr val="1F497D">
            <a:lumMod val="20000"/>
            <a:lumOff val="80000"/>
          </a:srgbClr>
        </a:solidFill>
        <a:ln w="9525" cmpd="dbl">
          <a:solidFill>
            <a:sysClr val="windowText" lastClr="000000"/>
          </a:solidFill>
        </a:ln>
        <a:effectLst/>
      </xdr:spPr>
      <xdr:txBody>
        <a:bodyPr vertOverflow="clip" horzOverflow="clip" wrap="square" lIns="7200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9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Broad guide for estimation of % complete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 general it would be appropriate for the the estimates of %-age completion to be based on an estimate of time spent to date as a % of the  total time required for the work in question, with both time periods being estimates in person days, as opposed to calendar days.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indicators involving data gathering and report / document  preparation, the following scale is likely to roughly approximate estimates based on work time. It is provided for guidance and to help ensure that the time required for report writing and finalisation of the document are not grossly underestimated.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0 %        No work yet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10 %      Required work planned and initiated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20 %      Early stages of data gathering</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30%       Late stages of data gathering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40 %      Required data gathered - write-up started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50 %      Analysis in progress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60 %      Data analysed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70 %      First draft of document complete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80%       Review and comment process in progress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90 %      Document updated and edited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100 %    Document finalised and posted, all work complete</a:t>
          </a:r>
          <a:r>
            <a:rPr kumimoji="0" lang="en-ZA" sz="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xdr:txBody>
    </xdr:sp>
    <xdr:clientData/>
  </xdr:twoCellAnchor>
  <xdr:twoCellAnchor>
    <xdr:from>
      <xdr:col>11</xdr:col>
      <xdr:colOff>29308</xdr:colOff>
      <xdr:row>23</xdr:row>
      <xdr:rowOff>65942</xdr:rowOff>
    </xdr:from>
    <xdr:to>
      <xdr:col>13</xdr:col>
      <xdr:colOff>564173</xdr:colOff>
      <xdr:row>23</xdr:row>
      <xdr:rowOff>378681</xdr:rowOff>
    </xdr:to>
    <xdr:sp macro="" textlink="">
      <xdr:nvSpPr>
        <xdr:cNvPr id="4" name="Rectangle 3"/>
        <xdr:cNvSpPr/>
      </xdr:nvSpPr>
      <xdr:spPr>
        <a:xfrm>
          <a:off x="8754208" y="5952392"/>
          <a:ext cx="1611190" cy="312739"/>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700" baseline="0">
              <a:solidFill>
                <a:sysClr val="windowText" lastClr="000000"/>
              </a:solidFill>
              <a:latin typeface="Arial" pitchFamily="34" charset="0"/>
              <a:cs typeface="Arial" pitchFamily="34" charset="0"/>
            </a:rPr>
            <a:t>Indicators highlighted in gold are included in the Dashboard </a:t>
          </a:r>
          <a:endParaRPr lang="en-ZA" sz="700">
            <a:solidFill>
              <a:sysClr val="windowText" lastClr="000000"/>
            </a:solidFill>
            <a:latin typeface="Arial" pitchFamily="34" charset="0"/>
            <a:cs typeface="Arial" pitchFamily="34" charset="0"/>
          </a:endParaRPr>
        </a:p>
      </xdr:txBody>
    </xdr:sp>
    <xdr:clientData/>
  </xdr:twoCellAnchor>
  <xdr:twoCellAnchor editAs="oneCell">
    <xdr:from>
      <xdr:col>2</xdr:col>
      <xdr:colOff>0</xdr:colOff>
      <xdr:row>132</xdr:row>
      <xdr:rowOff>0</xdr:rowOff>
    </xdr:from>
    <xdr:to>
      <xdr:col>7</xdr:col>
      <xdr:colOff>1296866</xdr:colOff>
      <xdr:row>163</xdr:row>
      <xdr:rowOff>80596</xdr:rowOff>
    </xdr:to>
    <xdr:pic>
      <xdr:nvPicPr>
        <xdr:cNvPr id="5" name="Picture 4"/>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08135" y="42796558"/>
          <a:ext cx="4857750" cy="4623288"/>
        </a:xfrm>
        <a:prstGeom prst="rect">
          <a:avLst/>
        </a:prstGeom>
        <a:noFill/>
        <a:ln>
          <a:noFill/>
        </a:ln>
      </xdr:spPr>
    </xdr:pic>
    <xdr:clientData/>
  </xdr:twoCellAnchor>
  <xdr:twoCellAnchor>
    <xdr:from>
      <xdr:col>11</xdr:col>
      <xdr:colOff>454270</xdr:colOff>
      <xdr:row>115</xdr:row>
      <xdr:rowOff>183173</xdr:rowOff>
    </xdr:from>
    <xdr:to>
      <xdr:col>13</xdr:col>
      <xdr:colOff>366346</xdr:colOff>
      <xdr:row>118</xdr:row>
      <xdr:rowOff>36635</xdr:rowOff>
    </xdr:to>
    <xdr:sp macro="" textlink="">
      <xdr:nvSpPr>
        <xdr:cNvPr id="3" name="TextBox 2"/>
        <xdr:cNvSpPr txBox="1"/>
      </xdr:nvSpPr>
      <xdr:spPr>
        <a:xfrm>
          <a:off x="9180635" y="35198538"/>
          <a:ext cx="989134" cy="12162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700" b="1">
              <a:latin typeface="Arial" pitchFamily="34" charset="0"/>
              <a:cs typeface="Arial" pitchFamily="34" charset="0"/>
            </a:rPr>
            <a:t>Note:</a:t>
          </a:r>
          <a:r>
            <a:rPr lang="en-ZA" sz="700">
              <a:latin typeface="Arial" pitchFamily="34" charset="0"/>
              <a:cs typeface="Arial" pitchFamily="34" charset="0"/>
            </a:rPr>
            <a:t> While dust and silicosis </a:t>
          </a:r>
          <a:r>
            <a:rPr lang="en-ZA" sz="700" baseline="0">
              <a:latin typeface="Arial" pitchFamily="34" charset="0"/>
              <a:cs typeface="Arial" pitchFamily="34" charset="0"/>
            </a:rPr>
            <a:t> data are only available  on an annual basis,  the serious health impact of dust    warrants that efforts be made by industry to monitor and report such data more frequently</a:t>
          </a:r>
          <a:endParaRPr lang="en-ZA" sz="700">
            <a:latin typeface="Arial" pitchFamily="34" charset="0"/>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83737</xdr:colOff>
      <xdr:row>74</xdr:row>
      <xdr:rowOff>220324</xdr:rowOff>
    </xdr:from>
    <xdr:to>
      <xdr:col>10</xdr:col>
      <xdr:colOff>285752</xdr:colOff>
      <xdr:row>76</xdr:row>
      <xdr:rowOff>190500</xdr:rowOff>
    </xdr:to>
    <xdr:sp macro="" textlink="">
      <xdr:nvSpPr>
        <xdr:cNvPr id="3" name="TextBox 2"/>
        <xdr:cNvSpPr txBox="1"/>
      </xdr:nvSpPr>
      <xdr:spPr>
        <a:xfrm>
          <a:off x="8970248" y="17218786"/>
          <a:ext cx="924240" cy="5039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700">
              <a:latin typeface="Arial" pitchFamily="34" charset="0"/>
              <a:cs typeface="Arial" pitchFamily="34" charset="0"/>
            </a:rPr>
            <a:t>Use also for  Simple Leading Practices </a:t>
          </a:r>
          <a:r>
            <a:rPr lang="en-ZA" sz="700" baseline="0">
              <a:latin typeface="Arial" pitchFamily="34" charset="0"/>
              <a:cs typeface="Arial" pitchFamily="34" charset="0"/>
            </a:rPr>
            <a:t> </a:t>
          </a:r>
          <a:endParaRPr lang="en-ZA" sz="700">
            <a:latin typeface="Arial" pitchFamily="34" charset="0"/>
            <a:cs typeface="Arial" pitchFamily="34" charset="0"/>
          </a:endParaRPr>
        </a:p>
      </xdr:txBody>
    </xdr:sp>
    <xdr:clientData/>
  </xdr:twoCellAnchor>
  <xdr:twoCellAnchor editAs="oneCell">
    <xdr:from>
      <xdr:col>1</xdr:col>
      <xdr:colOff>10583</xdr:colOff>
      <xdr:row>87</xdr:row>
      <xdr:rowOff>84668</xdr:rowOff>
    </xdr:from>
    <xdr:to>
      <xdr:col>5</xdr:col>
      <xdr:colOff>894291</xdr:colOff>
      <xdr:row>119</xdr:row>
      <xdr:rowOff>132294</xdr:rowOff>
    </xdr:to>
    <xdr:pic>
      <xdr:nvPicPr>
        <xdr:cNvPr id="7" name="Picture 6"/>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06916" y="19843751"/>
          <a:ext cx="4863042" cy="4788959"/>
        </a:xfrm>
        <a:prstGeom prst="rect">
          <a:avLst/>
        </a:prstGeom>
        <a:noFill/>
        <a:ln>
          <a:noFill/>
        </a:ln>
      </xdr:spPr>
    </xdr:pic>
    <xdr:clientData/>
  </xdr:twoCellAnchor>
  <xdr:twoCellAnchor>
    <xdr:from>
      <xdr:col>5</xdr:col>
      <xdr:colOff>1614438</xdr:colOff>
      <xdr:row>87</xdr:row>
      <xdr:rowOff>85629</xdr:rowOff>
    </xdr:from>
    <xdr:to>
      <xdr:col>9</xdr:col>
      <xdr:colOff>114490</xdr:colOff>
      <xdr:row>119</xdr:row>
      <xdr:rowOff>73360</xdr:rowOff>
    </xdr:to>
    <xdr:sp macro="" textlink="">
      <xdr:nvSpPr>
        <xdr:cNvPr id="8" name="TextBox 7"/>
        <xdr:cNvSpPr txBox="1"/>
      </xdr:nvSpPr>
      <xdr:spPr>
        <a:xfrm>
          <a:off x="5265688" y="19844712"/>
          <a:ext cx="3474219" cy="4729065"/>
        </a:xfrm>
        <a:prstGeom prst="rect">
          <a:avLst/>
        </a:prstGeom>
        <a:solidFill>
          <a:srgbClr val="1F497D">
            <a:lumMod val="20000"/>
            <a:lumOff val="80000"/>
          </a:srgbClr>
        </a:solidFill>
        <a:ln w="9525" cmpd="dbl">
          <a:solidFill>
            <a:sysClr val="windowText" lastClr="000000"/>
          </a:solidFill>
        </a:ln>
        <a:effectLst/>
      </xdr:spPr>
      <xdr:txBody>
        <a:bodyPr vertOverflow="clip" horzOverflow="clip" wrap="square" lIns="7200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9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Broad guide for estimation of % complete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 general it would be appropriate for the the estimates of %-age completion to be based on an estimate of time spent to date as a % of the  total time required for the work in question, with both time periods being estimates in person days, as opposed to calendar days.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indicators involving data gathering and report / document  preparation, the following scale is likely to roughly approximate estimates based on work time. It is provided for guidance and to help ensure that the time required for report writing and finalisation of the document are not grossly underestimated.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0 %        No work yet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10 %      Required work planned and initiated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20 %      Early stages of data gathering</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30%       Late stages of data gathering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40 %      Required data gathered - write-up started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50 %      Analysis in progress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60 %      Data analysed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70 %      First draft of document complete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80%       Review and comment process in progress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90 %      Document updated and edited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100 %    Document finalised and posted, all work complete</a:t>
          </a:r>
          <a:r>
            <a:rPr kumimoji="0" lang="en-ZA" sz="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xdr:txBody>
    </xdr:sp>
    <xdr:clientData/>
  </xdr:twoCellAnchor>
  <xdr:twoCellAnchor>
    <xdr:from>
      <xdr:col>11</xdr:col>
      <xdr:colOff>345763</xdr:colOff>
      <xdr:row>74</xdr:row>
      <xdr:rowOff>43494</xdr:rowOff>
    </xdr:from>
    <xdr:to>
      <xdr:col>12</xdr:col>
      <xdr:colOff>455552</xdr:colOff>
      <xdr:row>76</xdr:row>
      <xdr:rowOff>231321</xdr:rowOff>
    </xdr:to>
    <xdr:sp macro="" textlink="">
      <xdr:nvSpPr>
        <xdr:cNvPr id="10" name="TextBox 9"/>
        <xdr:cNvSpPr txBox="1"/>
      </xdr:nvSpPr>
      <xdr:spPr>
        <a:xfrm>
          <a:off x="10258043" y="17041956"/>
          <a:ext cx="465668" cy="7216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36000" rtlCol="0" anchor="ctr"/>
        <a:lstStyle/>
        <a:p>
          <a:pPr algn="ctr"/>
          <a:r>
            <a:rPr lang="en-ZA" sz="700">
              <a:latin typeface="Arial" pitchFamily="34" charset="0"/>
              <a:cs typeface="Arial" pitchFamily="34" charset="0"/>
            </a:rPr>
            <a:t>Enter the two-year or 6-month  target date</a:t>
          </a:r>
        </a:p>
        <a:p>
          <a:pPr algn="ctr"/>
          <a:r>
            <a:rPr lang="en-ZA" sz="700">
              <a:latin typeface="Arial" pitchFamily="34" charset="0"/>
              <a:cs typeface="Arial" pitchFamily="34" charset="0"/>
            </a:rPr>
            <a:t>eg</a:t>
          </a:r>
        </a:p>
        <a:p>
          <a:pPr algn="ctr"/>
          <a:r>
            <a:rPr lang="en-ZA" sz="700">
              <a:latin typeface="Arial" pitchFamily="34" charset="0"/>
              <a:cs typeface="Arial" pitchFamily="34" charset="0"/>
            </a:rPr>
            <a:t>20.12.14</a:t>
          </a:r>
        </a:p>
      </xdr:txBody>
    </xdr:sp>
    <xdr:clientData/>
  </xdr:twoCellAnchor>
  <xdr:twoCellAnchor>
    <xdr:from>
      <xdr:col>9</xdr:col>
      <xdr:colOff>105136</xdr:colOff>
      <xdr:row>80</xdr:row>
      <xdr:rowOff>211201</xdr:rowOff>
    </xdr:from>
    <xdr:to>
      <xdr:col>10</xdr:col>
      <xdr:colOff>204458</xdr:colOff>
      <xdr:row>83</xdr:row>
      <xdr:rowOff>105368</xdr:rowOff>
    </xdr:to>
    <xdr:sp macro="" textlink="">
      <xdr:nvSpPr>
        <xdr:cNvPr id="11" name="TextBox 10"/>
        <xdr:cNvSpPr txBox="1"/>
      </xdr:nvSpPr>
      <xdr:spPr>
        <a:xfrm>
          <a:off x="9347526" y="18444772"/>
          <a:ext cx="465668" cy="6582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36000" rtlCol="0" anchor="ctr"/>
        <a:lstStyle/>
        <a:p>
          <a:pPr algn="ctr"/>
          <a:r>
            <a:rPr lang="en-ZA" sz="700">
              <a:latin typeface="Arial" pitchFamily="34" charset="0"/>
              <a:cs typeface="Arial" pitchFamily="34" charset="0"/>
            </a:rPr>
            <a:t>Enter the two-year target date</a:t>
          </a:r>
        </a:p>
        <a:p>
          <a:pPr algn="ctr"/>
          <a:r>
            <a:rPr lang="en-ZA" sz="700">
              <a:latin typeface="Arial" pitchFamily="34" charset="0"/>
              <a:cs typeface="Arial" pitchFamily="34" charset="0"/>
            </a:rPr>
            <a:t>eg</a:t>
          </a:r>
        </a:p>
        <a:p>
          <a:pPr algn="ctr"/>
          <a:r>
            <a:rPr lang="en-ZA" sz="700">
              <a:latin typeface="Arial" pitchFamily="34" charset="0"/>
              <a:cs typeface="Arial" pitchFamily="34" charset="0"/>
            </a:rPr>
            <a:t>20.12.14</a:t>
          </a:r>
        </a:p>
      </xdr:txBody>
    </xdr:sp>
    <xdr:clientData/>
  </xdr:twoCellAnchor>
  <xdr:twoCellAnchor>
    <xdr:from>
      <xdr:col>2</xdr:col>
      <xdr:colOff>12266</xdr:colOff>
      <xdr:row>81</xdr:row>
      <xdr:rowOff>52196</xdr:rowOff>
    </xdr:from>
    <xdr:to>
      <xdr:col>2</xdr:col>
      <xdr:colOff>1186390</xdr:colOff>
      <xdr:row>87</xdr:row>
      <xdr:rowOff>23093</xdr:rowOff>
    </xdr:to>
    <xdr:sp macro="" textlink="">
      <xdr:nvSpPr>
        <xdr:cNvPr id="2" name="Line Callout 1 1"/>
        <xdr:cNvSpPr/>
      </xdr:nvSpPr>
      <xdr:spPr>
        <a:xfrm>
          <a:off x="541433" y="18657696"/>
          <a:ext cx="1174124" cy="1124480"/>
        </a:xfrm>
        <a:prstGeom prst="borderCallout1">
          <a:avLst>
            <a:gd name="adj1" fmla="val 100"/>
            <a:gd name="adj2" fmla="val 101476"/>
            <a:gd name="adj3" fmla="val -20727"/>
            <a:gd name="adj4" fmla="val 263422"/>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600">
              <a:solidFill>
                <a:sysClr val="windowText" lastClr="000000"/>
              </a:solidFill>
              <a:latin typeface="Arial" pitchFamily="34" charset="0"/>
              <a:cs typeface="Arial" pitchFamily="34" charset="0"/>
            </a:rPr>
            <a:t>Each Adoption Team to identify and use the lead and lag indicators</a:t>
          </a:r>
          <a:r>
            <a:rPr lang="en-ZA" sz="600" baseline="0">
              <a:solidFill>
                <a:sysClr val="windowText" lastClr="000000"/>
              </a:solidFill>
              <a:latin typeface="Arial" pitchFamily="34" charset="0"/>
              <a:cs typeface="Arial" pitchFamily="34" charset="0"/>
            </a:rPr>
            <a:t> best suited to identifying improvements in   performance potentially attributable to adoption of leading practices at mines that have adopted one or more of the team's leading practices   </a:t>
          </a:r>
          <a:endParaRPr lang="en-ZA" sz="600">
            <a:solidFill>
              <a:sysClr val="windowText" lastClr="000000"/>
            </a:solidFill>
            <a:latin typeface="Arial" pitchFamily="34" charset="0"/>
            <a:cs typeface="Arial" pitchFamily="34" charset="0"/>
          </a:endParaRPr>
        </a:p>
      </xdr:txBody>
    </xdr:sp>
    <xdr:clientData/>
  </xdr:twoCellAnchor>
  <xdr:twoCellAnchor>
    <xdr:from>
      <xdr:col>9</xdr:col>
      <xdr:colOff>211666</xdr:colOff>
      <xdr:row>87</xdr:row>
      <xdr:rowOff>105834</xdr:rowOff>
    </xdr:from>
    <xdr:to>
      <xdr:col>14</xdr:col>
      <xdr:colOff>148166</xdr:colOff>
      <xdr:row>111</xdr:row>
      <xdr:rowOff>74083</xdr:rowOff>
    </xdr:to>
    <xdr:grpSp>
      <xdr:nvGrpSpPr>
        <xdr:cNvPr id="6" name="Group 5"/>
        <xdr:cNvGrpSpPr/>
      </xdr:nvGrpSpPr>
      <xdr:grpSpPr>
        <a:xfrm>
          <a:off x="9454056" y="19721054"/>
          <a:ext cx="1653094" cy="3485172"/>
          <a:chOff x="9450916" y="19655897"/>
          <a:chExt cx="1662906" cy="3397249"/>
        </a:xfrm>
      </xdr:grpSpPr>
      <xdr:sp macro="" textlink="">
        <xdr:nvSpPr>
          <xdr:cNvPr id="12" name="TextBox 11"/>
          <xdr:cNvSpPr txBox="1"/>
        </xdr:nvSpPr>
        <xdr:spPr>
          <a:xfrm>
            <a:off x="9450916" y="19655897"/>
            <a:ext cx="1662906" cy="339724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800" b="1">
                <a:latin typeface="Arial" pitchFamily="34" charset="0"/>
                <a:cs typeface="Arial" pitchFamily="34" charset="0"/>
              </a:rPr>
              <a:t>Conditional  formatting on monthly scorecard</a:t>
            </a:r>
            <a:r>
              <a:rPr lang="en-ZA" sz="800" b="1" baseline="0">
                <a:latin typeface="Arial" pitchFamily="34" charset="0"/>
                <a:cs typeface="Arial" pitchFamily="34" charset="0"/>
              </a:rPr>
              <a:t> printout</a:t>
            </a:r>
          </a:p>
          <a:p>
            <a:pPr algn="ctr"/>
            <a:endParaRPr lang="en-ZA" sz="800" b="1">
              <a:latin typeface="Arial" pitchFamily="34" charset="0"/>
              <a:cs typeface="Arial" pitchFamily="34" charset="0"/>
            </a:endParaRPr>
          </a:p>
          <a:p>
            <a:r>
              <a:rPr lang="en-ZA" sz="800">
                <a:latin typeface="Arial" pitchFamily="34" charset="0"/>
                <a:cs typeface="Arial" pitchFamily="34" charset="0"/>
              </a:rPr>
              <a:t>The cells in this print out have been conditionally</a:t>
            </a:r>
            <a:r>
              <a:rPr lang="en-ZA" sz="800" baseline="0">
                <a:latin typeface="Arial" pitchFamily="34" charset="0"/>
                <a:cs typeface="Arial" pitchFamily="34" charset="0"/>
              </a:rPr>
              <a:t> formatted  as follows:</a:t>
            </a: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xdr:txBody>
      </xdr:sp>
      <xdr:sp macro="" textlink="">
        <xdr:nvSpPr>
          <xdr:cNvPr id="13" name="TextBox 12"/>
          <xdr:cNvSpPr txBox="1"/>
        </xdr:nvSpPr>
        <xdr:spPr>
          <a:xfrm>
            <a:off x="9503835" y="20402021"/>
            <a:ext cx="1535906" cy="44450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chemeClr val="tx1"/>
                </a:solidFill>
                <a:effectLst/>
                <a:uLnTx/>
                <a:uFillTx/>
                <a:latin typeface="Arial" pitchFamily="34" charset="0"/>
                <a:ea typeface="+mn-ea"/>
                <a:cs typeface="Arial" pitchFamily="34" charset="0"/>
              </a:rPr>
              <a:t>White for cells where no data has yet been entered into the data entry sheet</a:t>
            </a:r>
          </a:p>
          <a:p>
            <a:endParaRPr lang="en-ZA" sz="800">
              <a:solidFill>
                <a:schemeClr val="tx1"/>
              </a:solidFill>
              <a:latin typeface="Arial" pitchFamily="34" charset="0"/>
              <a:cs typeface="Arial" pitchFamily="34" charset="0"/>
            </a:endParaRPr>
          </a:p>
        </xdr:txBody>
      </xdr:sp>
      <xdr:sp macro="" textlink="">
        <xdr:nvSpPr>
          <xdr:cNvPr id="14" name="TextBox 13"/>
          <xdr:cNvSpPr txBox="1"/>
        </xdr:nvSpPr>
        <xdr:spPr>
          <a:xfrm>
            <a:off x="9508067" y="20935422"/>
            <a:ext cx="1535906" cy="68897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prstClr val="black"/>
                </a:solidFill>
                <a:effectLst/>
                <a:uLnTx/>
                <a:uFillTx/>
                <a:latin typeface="Arial" pitchFamily="34" charset="0"/>
                <a:ea typeface="+mn-ea"/>
                <a:cs typeface="Arial" pitchFamily="34" charset="0"/>
              </a:rPr>
              <a:t>Pink for cells where there has been no progress since the last report, or whre the  entered completion date is later than the  scheduled completion date</a:t>
            </a:r>
          </a:p>
          <a:p>
            <a:endParaRPr lang="en-ZA" sz="800">
              <a:latin typeface="Arial" pitchFamily="34" charset="0"/>
              <a:cs typeface="Arial" pitchFamily="34" charset="0"/>
            </a:endParaRPr>
          </a:p>
        </xdr:txBody>
      </xdr:sp>
      <xdr:sp macro="" textlink="">
        <xdr:nvSpPr>
          <xdr:cNvPr id="15" name="TextBox 14"/>
          <xdr:cNvSpPr txBox="1"/>
        </xdr:nvSpPr>
        <xdr:spPr>
          <a:xfrm>
            <a:off x="9522883" y="21754572"/>
            <a:ext cx="1535906" cy="563033"/>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prstClr val="black"/>
                </a:solidFill>
                <a:effectLst/>
                <a:uLnTx/>
                <a:uFillTx/>
                <a:latin typeface="Arial" pitchFamily="34" charset="0"/>
                <a:ea typeface="+mn-ea"/>
                <a:cs typeface="Arial" pitchFamily="34" charset="0"/>
              </a:rPr>
              <a:t>Green </a:t>
            </a:r>
            <a:r>
              <a:rPr lang="en-ZA" sz="800" baseline="0">
                <a:solidFill>
                  <a:schemeClr val="dk1"/>
                </a:solidFill>
                <a:effectLst/>
                <a:latin typeface="+mn-lt"/>
                <a:ea typeface="+mn-ea"/>
                <a:cs typeface="+mn-cs"/>
              </a:rPr>
              <a:t>for cells where progress has been made or where the entered completion date is before the scheduled completion date</a:t>
            </a:r>
            <a:endParaRPr lang="en-ZA" sz="800">
              <a:latin typeface="Arial" pitchFamily="34" charset="0"/>
              <a:cs typeface="Arial" pitchFamily="34" charset="0"/>
            </a:endParaRPr>
          </a:p>
        </xdr:txBody>
      </xdr:sp>
      <xdr:sp macro="" textlink="">
        <xdr:nvSpPr>
          <xdr:cNvPr id="16" name="TextBox 15"/>
          <xdr:cNvSpPr txBox="1"/>
        </xdr:nvSpPr>
        <xdr:spPr>
          <a:xfrm>
            <a:off x="9516534" y="22420263"/>
            <a:ext cx="1535906" cy="532340"/>
          </a:xfrm>
          <a:prstGeom prst="rect">
            <a:avLst/>
          </a:prstGeom>
          <a:solidFill>
            <a:srgbClr val="FF66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prstClr val="black"/>
                </a:solidFill>
                <a:effectLst/>
                <a:uLnTx/>
                <a:uFillTx/>
                <a:latin typeface="Arial" pitchFamily="34" charset="0"/>
                <a:ea typeface="+mn-ea"/>
                <a:cs typeface="Arial" pitchFamily="34" charset="0"/>
              </a:rPr>
              <a:t>Dark pink for cells where the activity is still in progress  after the scheduled completion date  has passed</a:t>
            </a:r>
          </a:p>
          <a:p>
            <a:pPr marL="0" marR="0" lvl="0" indent="0" defTabSz="914400" eaLnBrk="1" fontAlgn="auto" latinLnBrk="0" hangingPunct="1">
              <a:lnSpc>
                <a:spcPct val="100000"/>
              </a:lnSpc>
              <a:spcBef>
                <a:spcPts val="0"/>
              </a:spcBef>
              <a:spcAft>
                <a:spcPts val="0"/>
              </a:spcAft>
              <a:buClrTx/>
              <a:buSzTx/>
              <a:buFontTx/>
              <a:buNone/>
              <a:tabLst/>
              <a:defRPr/>
            </a:pPr>
            <a:endParaRPr lang="en-ZA" sz="800">
              <a:latin typeface="Arial" pitchFamily="34" charset="0"/>
              <a:cs typeface="Arial" pitchFamily="34" charset="0"/>
            </a:endParaRPr>
          </a:p>
        </xdr:txBody>
      </xdr:sp>
    </xdr:grpSp>
    <xdr:clientData/>
  </xdr:twoCellAnchor>
  <xdr:twoCellAnchor>
    <xdr:from>
      <xdr:col>14</xdr:col>
      <xdr:colOff>364066</xdr:colOff>
      <xdr:row>87</xdr:row>
      <xdr:rowOff>131236</xdr:rowOff>
    </xdr:from>
    <xdr:to>
      <xdr:col>15</xdr:col>
      <xdr:colOff>311149</xdr:colOff>
      <xdr:row>105</xdr:row>
      <xdr:rowOff>86591</xdr:rowOff>
    </xdr:to>
    <xdr:sp macro="" textlink="">
      <xdr:nvSpPr>
        <xdr:cNvPr id="17" name="TextBox 16"/>
        <xdr:cNvSpPr txBox="1"/>
      </xdr:nvSpPr>
      <xdr:spPr>
        <a:xfrm>
          <a:off x="11300498" y="20168372"/>
          <a:ext cx="1635606" cy="2605037"/>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800" b="1">
              <a:latin typeface="Arial" pitchFamily="34" charset="0"/>
              <a:cs typeface="Arial" pitchFamily="34" charset="0"/>
            </a:rPr>
            <a:t>Conditional  formatting on 12-</a:t>
          </a:r>
          <a:r>
            <a:rPr lang="en-ZA" sz="800" b="1" baseline="0">
              <a:latin typeface="Arial" pitchFamily="34" charset="0"/>
              <a:cs typeface="Arial" pitchFamily="34" charset="0"/>
            </a:rPr>
            <a:t>month data entry sheet</a:t>
          </a:r>
        </a:p>
        <a:p>
          <a:pPr algn="ctr"/>
          <a:endParaRPr lang="en-ZA" sz="800" b="1">
            <a:latin typeface="Arial" pitchFamily="34" charset="0"/>
            <a:cs typeface="Arial" pitchFamily="34" charset="0"/>
          </a:endParaRPr>
        </a:p>
        <a:p>
          <a:r>
            <a:rPr lang="en-ZA" sz="800" baseline="0">
              <a:latin typeface="Arial" pitchFamily="34" charset="0"/>
              <a:cs typeface="Arial" pitchFamily="34" charset="0"/>
            </a:rPr>
            <a:t>The cells in the 12-month data entry sheet have been  conditionally formatted  to grey out the remaining cells in a row once the completion date has been entered. </a:t>
          </a:r>
        </a:p>
        <a:p>
          <a:endParaRPr lang="en-ZA" sz="800" baseline="0">
            <a:latin typeface="Arial" pitchFamily="34" charset="0"/>
            <a:cs typeface="Arial" pitchFamily="34" charset="0"/>
          </a:endParaRPr>
        </a:p>
        <a:p>
          <a:r>
            <a:rPr lang="en-ZA" sz="800" baseline="0">
              <a:latin typeface="Arial" pitchFamily="34" charset="0"/>
              <a:cs typeface="Arial" pitchFamily="34" charset="0"/>
            </a:rPr>
            <a:t>The data  entry table  otherwise contains no formulas so values may be entered , deleted  and changed in the sheet without affecting the conditional formatting .</a:t>
          </a:r>
        </a:p>
        <a:p>
          <a:endParaRPr lang="en-ZA" sz="800" baseline="0">
            <a:latin typeface="Arial" pitchFamily="34" charset="0"/>
            <a:cs typeface="Arial" pitchFamily="34" charset="0"/>
          </a:endParaRPr>
        </a:p>
        <a:p>
          <a:r>
            <a:rPr lang="en-ZA" sz="800" baseline="0">
              <a:latin typeface="Arial" pitchFamily="34" charset="0"/>
              <a:cs typeface="Arial" pitchFamily="34" charset="0"/>
            </a:rPr>
            <a:t>The corrected values in the data entry sheet will be pulled through into the monthly scorecard printout.</a:t>
          </a: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xdr:txBody>
    </xdr:sp>
    <xdr:clientData/>
  </xdr:twoCellAnchor>
  <xdr:twoCellAnchor>
    <xdr:from>
      <xdr:col>42</xdr:col>
      <xdr:colOff>74084</xdr:colOff>
      <xdr:row>52</xdr:row>
      <xdr:rowOff>201083</xdr:rowOff>
    </xdr:from>
    <xdr:to>
      <xdr:col>43</xdr:col>
      <xdr:colOff>370417</xdr:colOff>
      <xdr:row>62</xdr:row>
      <xdr:rowOff>179917</xdr:rowOff>
    </xdr:to>
    <xdr:sp macro="" textlink="">
      <xdr:nvSpPr>
        <xdr:cNvPr id="5" name="TextBox 4"/>
        <xdr:cNvSpPr txBox="1"/>
      </xdr:nvSpPr>
      <xdr:spPr>
        <a:xfrm>
          <a:off x="23706667" y="12170833"/>
          <a:ext cx="698500" cy="2529417"/>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800">
              <a:latin typeface="Arial" pitchFamily="34" charset="0"/>
              <a:cs typeface="Arial" pitchFamily="34" charset="0"/>
            </a:rPr>
            <a:t>Note:</a:t>
          </a:r>
          <a:r>
            <a:rPr lang="en-ZA" sz="800" baseline="0">
              <a:latin typeface="Arial" pitchFamily="34" charset="0"/>
              <a:cs typeface="Arial" pitchFamily="34" charset="0"/>
            </a:rPr>
            <a:t> These two columns will be hidden as they are purely used to preserve the completion dates for printing in the scorecard when it is printed for later months.</a:t>
          </a:r>
          <a:endParaRPr lang="en-ZA" sz="800">
            <a:latin typeface="Arial" pitchFamily="34" charset="0"/>
            <a:cs typeface="Arial" pitchFamily="34" charset="0"/>
          </a:endParaRPr>
        </a:p>
      </xdr:txBody>
    </xdr:sp>
    <xdr:clientData/>
  </xdr:twoCellAnchor>
  <xdr:twoCellAnchor>
    <xdr:from>
      <xdr:col>16</xdr:col>
      <xdr:colOff>219748</xdr:colOff>
      <xdr:row>87</xdr:row>
      <xdr:rowOff>112956</xdr:rowOff>
    </xdr:from>
    <xdr:to>
      <xdr:col>24</xdr:col>
      <xdr:colOff>296334</xdr:colOff>
      <xdr:row>105</xdr:row>
      <xdr:rowOff>95250</xdr:rowOff>
    </xdr:to>
    <xdr:sp macro="" textlink="">
      <xdr:nvSpPr>
        <xdr:cNvPr id="19" name="TextBox 18"/>
        <xdr:cNvSpPr txBox="1"/>
      </xdr:nvSpPr>
      <xdr:spPr>
        <a:xfrm>
          <a:off x="13268998" y="19628623"/>
          <a:ext cx="3293919" cy="2649294"/>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800" b="1">
              <a:latin typeface="Arial" pitchFamily="34" charset="0"/>
              <a:cs typeface="Arial" pitchFamily="34" charset="0"/>
            </a:rPr>
            <a:t>Procedure for using the above M&amp;E Framework tables</a:t>
          </a:r>
          <a:endParaRPr lang="en-ZA" sz="800" b="1" baseline="0">
            <a:latin typeface="Arial" pitchFamily="34" charset="0"/>
            <a:cs typeface="Arial" pitchFamily="34" charset="0"/>
          </a:endParaRPr>
        </a:p>
        <a:p>
          <a:pPr algn="ctr"/>
          <a:endParaRPr lang="en-ZA" sz="800" b="1">
            <a:latin typeface="Arial" pitchFamily="34" charset="0"/>
            <a:cs typeface="Arial" pitchFamily="34" charset="0"/>
          </a:endParaRPr>
        </a:p>
        <a:p>
          <a:r>
            <a:rPr lang="en-ZA" sz="800" b="1" baseline="0">
              <a:latin typeface="Arial" pitchFamily="34" charset="0"/>
              <a:cs typeface="Arial" pitchFamily="34" charset="0"/>
            </a:rPr>
            <a:t>Step 1</a:t>
          </a:r>
          <a:r>
            <a:rPr lang="en-ZA" sz="800" baseline="0">
              <a:latin typeface="Arial" pitchFamily="34" charset="0"/>
              <a:cs typeface="Arial" pitchFamily="34" charset="0"/>
            </a:rPr>
            <a:t>: Plan work on the leading practice for the year in question entering the planned completion date for each indicator in the monthly print out table</a:t>
          </a:r>
        </a:p>
        <a:p>
          <a:endParaRPr lang="en-ZA" sz="800" baseline="0">
            <a:latin typeface="Arial" pitchFamily="34" charset="0"/>
            <a:cs typeface="Arial" pitchFamily="34" charset="0"/>
          </a:endParaRPr>
        </a:p>
        <a:p>
          <a:r>
            <a:rPr lang="en-ZA" sz="800" b="1" baseline="0">
              <a:latin typeface="Arial" pitchFamily="34" charset="0"/>
              <a:cs typeface="Arial" pitchFamily="34" charset="0"/>
            </a:rPr>
            <a:t>Step 2</a:t>
          </a:r>
          <a:r>
            <a:rPr lang="en-ZA" sz="800" baseline="0">
              <a:latin typeface="Arial" pitchFamily="34" charset="0"/>
              <a:cs typeface="Arial" pitchFamily="34" charset="0"/>
            </a:rPr>
            <a:t>: Enter the relevant data for December of the previous year in the 12 month data entry table.</a:t>
          </a:r>
        </a:p>
        <a:p>
          <a:endParaRPr lang="en-ZA" sz="800" baseline="0">
            <a:latin typeface="Arial" pitchFamily="34" charset="0"/>
            <a:cs typeface="Arial" pitchFamily="34" charset="0"/>
          </a:endParaRPr>
        </a:p>
        <a:p>
          <a:r>
            <a:rPr lang="en-ZA" sz="800" b="1" baseline="0">
              <a:latin typeface="Arial" pitchFamily="34" charset="0"/>
              <a:cs typeface="Arial" pitchFamily="34" charset="0"/>
            </a:rPr>
            <a:t>Step 3:</a:t>
          </a:r>
          <a:r>
            <a:rPr lang="en-ZA" sz="800" baseline="0">
              <a:latin typeface="Arial" pitchFamily="34" charset="0"/>
              <a:cs typeface="Arial" pitchFamily="34" charset="0"/>
            </a:rPr>
            <a:t> At the end of each month enter tinto the 12 month data entry table the relevant data for the two measures for each of the indicators for the leading practice in question</a:t>
          </a:r>
        </a:p>
        <a:p>
          <a:endParaRPr lang="en-ZA" sz="800" baseline="0">
            <a:latin typeface="Arial" pitchFamily="34" charset="0"/>
            <a:cs typeface="Arial" pitchFamily="34" charset="0"/>
          </a:endParaRPr>
        </a:p>
        <a:p>
          <a:r>
            <a:rPr lang="en-ZA" sz="800" b="1" baseline="0">
              <a:latin typeface="Arial" pitchFamily="34" charset="0"/>
              <a:cs typeface="Arial" pitchFamily="34" charset="0"/>
            </a:rPr>
            <a:t>Step 4:</a:t>
          </a:r>
          <a:r>
            <a:rPr lang="en-ZA" sz="800" baseline="0">
              <a:latin typeface="Arial" pitchFamily="34" charset="0"/>
              <a:cs typeface="Arial" pitchFamily="34" charset="0"/>
            </a:rPr>
            <a:t> Enter the three digit month indicator in the top right hand cell of the monthly print out table . The table will then  be automatically updated and may then be printed. for the month in question. </a:t>
          </a:r>
        </a:p>
        <a:p>
          <a:endParaRPr lang="en-ZA" sz="800" baseline="0">
            <a:latin typeface="Arial" pitchFamily="34" charset="0"/>
            <a:cs typeface="Arial" pitchFamily="34" charset="0"/>
          </a:endParaRPr>
        </a:p>
        <a:p>
          <a:r>
            <a:rPr lang="en-ZA" sz="800" b="1" baseline="0">
              <a:latin typeface="Arial" pitchFamily="34" charset="0"/>
              <a:cs typeface="Arial" pitchFamily="34" charset="0"/>
            </a:rPr>
            <a:t>Note: </a:t>
          </a:r>
          <a:r>
            <a:rPr lang="en-ZA" sz="800" baseline="0">
              <a:latin typeface="Arial" pitchFamily="34" charset="0"/>
              <a:cs typeface="Arial" pitchFamily="34" charset="0"/>
            </a:rPr>
            <a:t>Apart form the planned completion date on the monthly p rint out table, all data entries / corrections should be made on the 12 month data entry table</a:t>
          </a: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374650</xdr:colOff>
      <xdr:row>7</xdr:row>
      <xdr:rowOff>158750</xdr:rowOff>
    </xdr:from>
    <xdr:to>
      <xdr:col>24</xdr:col>
      <xdr:colOff>431800</xdr:colOff>
      <xdr:row>18</xdr:row>
      <xdr:rowOff>0</xdr:rowOff>
    </xdr:to>
    <xdr:sp macro="" textlink="">
      <xdr:nvSpPr>
        <xdr:cNvPr id="3" name="Rectangle 2"/>
        <xdr:cNvSpPr/>
      </xdr:nvSpPr>
      <xdr:spPr>
        <a:xfrm>
          <a:off x="16725900" y="4048125"/>
          <a:ext cx="5105400" cy="2111375"/>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Cells</a:t>
          </a:r>
          <a:r>
            <a:rPr lang="en-ZA" sz="1400" b="1" baseline="0">
              <a:solidFill>
                <a:sysClr val="windowText" lastClr="000000"/>
              </a:solidFill>
              <a:latin typeface="Arial" pitchFamily="34" charset="0"/>
              <a:cs typeface="Arial" pitchFamily="34" charset="0"/>
            </a:rPr>
            <a:t> within this area of the Scorecard have been conditionally formatted and are thus automatically colour coded depending on the letter entered, according to the legend provided above. </a:t>
          </a:r>
        </a:p>
        <a:p>
          <a:pPr algn="l"/>
          <a:endParaRPr lang="en-ZA" sz="1400" b="1" baseline="0">
            <a:solidFill>
              <a:sysClr val="windowText" lastClr="000000"/>
            </a:solidFill>
            <a:latin typeface="Arial" pitchFamily="34" charset="0"/>
            <a:cs typeface="Arial" pitchFamily="34" charset="0"/>
          </a:endParaRPr>
        </a:p>
        <a:p>
          <a:pPr algn="l"/>
          <a:r>
            <a:rPr lang="en-ZA" sz="1400" b="1" baseline="0">
              <a:solidFill>
                <a:sysClr val="windowText" lastClr="000000"/>
              </a:solidFill>
              <a:latin typeface="Arial" pitchFamily="34" charset="0"/>
              <a:cs typeface="Arial" pitchFamily="34" charset="0"/>
            </a:rPr>
            <a:t>Cells to the far right and below this area contain code to calculate the cell contents, depending on the letters entered into the cells in this region </a:t>
          </a:r>
          <a:endParaRPr lang="en-ZA" sz="1400" b="1">
            <a:solidFill>
              <a:sysClr val="windowText" lastClr="000000"/>
            </a:solidFill>
            <a:latin typeface="Arial" pitchFamily="34" charset="0"/>
            <a:cs typeface="Arial" pitchFamily="34" charset="0"/>
          </a:endParaRPr>
        </a:p>
      </xdr:txBody>
    </xdr:sp>
    <xdr:clientData/>
  </xdr:twoCellAnchor>
  <xdr:twoCellAnchor>
    <xdr:from>
      <xdr:col>4</xdr:col>
      <xdr:colOff>133350</xdr:colOff>
      <xdr:row>17</xdr:row>
      <xdr:rowOff>19050</xdr:rowOff>
    </xdr:from>
    <xdr:to>
      <xdr:col>10</xdr:col>
      <xdr:colOff>1447800</xdr:colOff>
      <xdr:row>20</xdr:row>
      <xdr:rowOff>171450</xdr:rowOff>
    </xdr:to>
    <xdr:sp macro="" textlink="">
      <xdr:nvSpPr>
        <xdr:cNvPr id="4" name="Rectangle 3"/>
        <xdr:cNvSpPr/>
      </xdr:nvSpPr>
      <xdr:spPr>
        <a:xfrm>
          <a:off x="4762500" y="5695950"/>
          <a:ext cx="8972550" cy="7239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Presentation of this scorecard can be simplified by hiding  all or some of the columns covered by this text box, and then printing the scorecard  in portrait orientation using the option to fit all columns on one page. </a:t>
          </a:r>
          <a:r>
            <a:rPr lang="en-ZA" sz="1400" b="1" baseline="0">
              <a:solidFill>
                <a:sysClr val="windowText" lastClr="000000"/>
              </a:solidFill>
              <a:latin typeface="Arial" pitchFamily="34" charset="0"/>
              <a:cs typeface="Arial" pitchFamily="34" charset="0"/>
            </a:rPr>
            <a:t> </a:t>
          </a:r>
          <a:endParaRPr lang="en-ZA" sz="1400" b="1">
            <a:solidFill>
              <a:sysClr val="windowText" lastClr="000000"/>
            </a:solidFill>
            <a:latin typeface="Arial" pitchFamily="34" charset="0"/>
            <a:cs typeface="Arial"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2:A135"/>
  <sheetViews>
    <sheetView topLeftCell="A103" workbookViewId="0">
      <selection activeCell="AA61" sqref="AA61:AB61"/>
    </sheetView>
  </sheetViews>
  <sheetFormatPr defaultRowHeight="15"/>
  <cols>
    <col min="21" max="21" width="10.28515625" customWidth="1"/>
  </cols>
  <sheetData>
    <row r="2" ht="27" customHeight="1"/>
    <row r="3" ht="39.950000000000003" customHeight="1"/>
    <row r="4" ht="39.950000000000003" customHeight="1"/>
    <row r="5" ht="39.950000000000003" customHeight="1"/>
    <row r="6" ht="39.950000000000003" customHeight="1"/>
    <row r="7" ht="39.950000000000003" customHeight="1"/>
    <row r="8" ht="39.950000000000003" customHeight="1"/>
    <row r="9" ht="39.950000000000003" customHeight="1"/>
    <row r="10" ht="39.950000000000003" customHeight="1"/>
    <row r="11" ht="39.950000000000003" customHeight="1"/>
    <row r="12" ht="39.950000000000003" customHeight="1"/>
    <row r="13" ht="39.950000000000003" customHeight="1"/>
    <row r="14" ht="39.950000000000003" customHeight="1"/>
    <row r="15" ht="39.950000000000003" customHeight="1"/>
    <row r="24" ht="9" customHeight="1"/>
    <row r="68" ht="17.25" customHeight="1"/>
    <row r="73" ht="37.5" customHeight="1"/>
    <row r="74" ht="21" customHeight="1"/>
    <row r="135" ht="11.25" customHeight="1"/>
  </sheetData>
  <pageMargins left="0.25" right="0.25" top="0.75" bottom="0.75" header="0.3" footer="0.3"/>
  <pageSetup paperSize="9" scale="53" fitToHeight="0" orientation="portrait" r:id="rId1"/>
  <rowBreaks count="1" manualBreakCount="1">
    <brk id="68" min="1" max="20" man="1"/>
  </rowBreaks>
  <drawing r:id="rId2"/>
</worksheet>
</file>

<file path=xl/worksheets/sheet2.xml><?xml version="1.0" encoding="utf-8"?>
<worksheet xmlns="http://schemas.openxmlformats.org/spreadsheetml/2006/main" xmlns:r="http://schemas.openxmlformats.org/officeDocument/2006/relationships">
  <dimension ref="B1:K17"/>
  <sheetViews>
    <sheetView zoomScale="90" zoomScaleNormal="90" workbookViewId="0">
      <selection activeCell="P7" sqref="P7"/>
    </sheetView>
  </sheetViews>
  <sheetFormatPr defaultRowHeight="15"/>
  <cols>
    <col min="2" max="2" width="29.7109375" customWidth="1"/>
  </cols>
  <sheetData>
    <row r="1" spans="2:11" ht="15.75" thickBot="1"/>
    <row r="2" spans="2:11" ht="23.25" customHeight="1" thickTop="1">
      <c r="B2" s="404" t="s">
        <v>221</v>
      </c>
      <c r="C2" s="405"/>
      <c r="D2" s="405"/>
      <c r="E2" s="405"/>
      <c r="F2" s="405"/>
      <c r="G2" s="405"/>
      <c r="H2" s="405"/>
      <c r="I2" s="405"/>
      <c r="J2" s="405"/>
      <c r="K2" s="406"/>
    </row>
    <row r="3" spans="2:11" ht="27" customHeight="1" thickBot="1">
      <c r="B3" s="407" t="s">
        <v>222</v>
      </c>
      <c r="C3" s="408"/>
      <c r="D3" s="408"/>
      <c r="E3" s="408"/>
      <c r="F3" s="408"/>
      <c r="G3" s="408"/>
      <c r="H3" s="408"/>
      <c r="I3" s="408"/>
      <c r="J3" s="408"/>
      <c r="K3" s="409"/>
    </row>
    <row r="4" spans="2:11" ht="39.950000000000003" customHeight="1">
      <c r="B4" s="210" t="s">
        <v>223</v>
      </c>
      <c r="C4" s="410" t="s">
        <v>224</v>
      </c>
      <c r="D4" s="411"/>
      <c r="E4" s="411"/>
      <c r="F4" s="411"/>
      <c r="G4" s="411"/>
      <c r="H4" s="411"/>
      <c r="I4" s="411"/>
      <c r="J4" s="411"/>
      <c r="K4" s="412"/>
    </row>
    <row r="5" spans="2:11" ht="39.950000000000003" customHeight="1">
      <c r="B5" s="211" t="s">
        <v>225</v>
      </c>
      <c r="C5" s="398" t="s">
        <v>226</v>
      </c>
      <c r="D5" s="399"/>
      <c r="E5" s="399"/>
      <c r="F5" s="399"/>
      <c r="G5" s="399"/>
      <c r="H5" s="399"/>
      <c r="I5" s="399"/>
      <c r="J5" s="399"/>
      <c r="K5" s="400"/>
    </row>
    <row r="6" spans="2:11" ht="39.950000000000003" customHeight="1">
      <c r="B6" s="211" t="s">
        <v>227</v>
      </c>
      <c r="C6" s="398" t="s">
        <v>228</v>
      </c>
      <c r="D6" s="399"/>
      <c r="E6" s="399"/>
      <c r="F6" s="399"/>
      <c r="G6" s="399"/>
      <c r="H6" s="399"/>
      <c r="I6" s="399"/>
      <c r="J6" s="399"/>
      <c r="K6" s="400"/>
    </row>
    <row r="7" spans="2:11" ht="39.950000000000003" customHeight="1">
      <c r="B7" s="211" t="s">
        <v>62</v>
      </c>
      <c r="C7" s="398" t="s">
        <v>229</v>
      </c>
      <c r="D7" s="399"/>
      <c r="E7" s="399"/>
      <c r="F7" s="399"/>
      <c r="G7" s="399"/>
      <c r="H7" s="399"/>
      <c r="I7" s="399"/>
      <c r="J7" s="399"/>
      <c r="K7" s="400"/>
    </row>
    <row r="8" spans="2:11" ht="39.950000000000003" customHeight="1">
      <c r="B8" s="211" t="s">
        <v>63</v>
      </c>
      <c r="C8" s="398" t="s">
        <v>230</v>
      </c>
      <c r="D8" s="399"/>
      <c r="E8" s="399"/>
      <c r="F8" s="399"/>
      <c r="G8" s="399"/>
      <c r="H8" s="399"/>
      <c r="I8" s="399"/>
      <c r="J8" s="399"/>
      <c r="K8" s="400"/>
    </row>
    <row r="9" spans="2:11" ht="39.950000000000003" customHeight="1">
      <c r="B9" s="211" t="s">
        <v>231</v>
      </c>
      <c r="C9" s="398" t="s">
        <v>232</v>
      </c>
      <c r="D9" s="399"/>
      <c r="E9" s="399"/>
      <c r="F9" s="399"/>
      <c r="G9" s="399"/>
      <c r="H9" s="399"/>
      <c r="I9" s="399"/>
      <c r="J9" s="399"/>
      <c r="K9" s="400"/>
    </row>
    <row r="10" spans="2:11" ht="39.950000000000003" customHeight="1">
      <c r="B10" s="211" t="s">
        <v>233</v>
      </c>
      <c r="C10" s="398" t="s">
        <v>876</v>
      </c>
      <c r="D10" s="399"/>
      <c r="E10" s="399"/>
      <c r="F10" s="399"/>
      <c r="G10" s="399"/>
      <c r="H10" s="399"/>
      <c r="I10" s="399"/>
      <c r="J10" s="399"/>
      <c r="K10" s="400"/>
    </row>
    <row r="11" spans="2:11" ht="39.950000000000003" customHeight="1">
      <c r="B11" s="211" t="s">
        <v>234</v>
      </c>
      <c r="C11" s="398" t="s">
        <v>235</v>
      </c>
      <c r="D11" s="399"/>
      <c r="E11" s="399"/>
      <c r="F11" s="399"/>
      <c r="G11" s="399"/>
      <c r="H11" s="399"/>
      <c r="I11" s="399"/>
      <c r="J11" s="399"/>
      <c r="K11" s="400"/>
    </row>
    <row r="12" spans="2:11" ht="39.950000000000003" customHeight="1">
      <c r="B12" s="211" t="s">
        <v>90</v>
      </c>
      <c r="C12" s="398" t="s">
        <v>236</v>
      </c>
      <c r="D12" s="399"/>
      <c r="E12" s="399"/>
      <c r="F12" s="399"/>
      <c r="G12" s="399"/>
      <c r="H12" s="399"/>
      <c r="I12" s="399"/>
      <c r="J12" s="399"/>
      <c r="K12" s="400"/>
    </row>
    <row r="13" spans="2:11" ht="39.950000000000003" customHeight="1">
      <c r="B13" s="211" t="s">
        <v>237</v>
      </c>
      <c r="C13" s="398" t="s">
        <v>238</v>
      </c>
      <c r="D13" s="399"/>
      <c r="E13" s="399"/>
      <c r="F13" s="399"/>
      <c r="G13" s="399"/>
      <c r="H13" s="399"/>
      <c r="I13" s="399"/>
      <c r="J13" s="399"/>
      <c r="K13" s="400"/>
    </row>
    <row r="14" spans="2:11" ht="39.950000000000003" customHeight="1">
      <c r="B14" s="212" t="s">
        <v>75</v>
      </c>
      <c r="C14" s="398" t="s">
        <v>239</v>
      </c>
      <c r="D14" s="399"/>
      <c r="E14" s="399"/>
      <c r="F14" s="399"/>
      <c r="G14" s="399"/>
      <c r="H14" s="399"/>
      <c r="I14" s="399"/>
      <c r="J14" s="399"/>
      <c r="K14" s="400"/>
    </row>
    <row r="15" spans="2:11" ht="39.950000000000003" customHeight="1">
      <c r="B15" s="212" t="s">
        <v>92</v>
      </c>
      <c r="C15" s="398" t="s">
        <v>877</v>
      </c>
      <c r="D15" s="399"/>
      <c r="E15" s="399"/>
      <c r="F15" s="399"/>
      <c r="G15" s="399"/>
      <c r="H15" s="399"/>
      <c r="I15" s="399"/>
      <c r="J15" s="399"/>
      <c r="K15" s="400"/>
    </row>
    <row r="16" spans="2:11" ht="39.950000000000003" customHeight="1" thickBot="1">
      <c r="B16" s="213" t="s">
        <v>240</v>
      </c>
      <c r="C16" s="401" t="s">
        <v>878</v>
      </c>
      <c r="D16" s="402"/>
      <c r="E16" s="402"/>
      <c r="F16" s="402"/>
      <c r="G16" s="402"/>
      <c r="H16" s="402"/>
      <c r="I16" s="402"/>
      <c r="J16" s="402"/>
      <c r="K16" s="403"/>
    </row>
    <row r="17" ht="15.75" thickTop="1"/>
  </sheetData>
  <mergeCells count="15">
    <mergeCell ref="C7:K7"/>
    <mergeCell ref="B2:K2"/>
    <mergeCell ref="B3:K3"/>
    <mergeCell ref="C4:K4"/>
    <mergeCell ref="C5:K5"/>
    <mergeCell ref="C6:K6"/>
    <mergeCell ref="C14:K14"/>
    <mergeCell ref="C15:K15"/>
    <mergeCell ref="C16:K16"/>
    <mergeCell ref="C8:K8"/>
    <mergeCell ref="C9:K9"/>
    <mergeCell ref="C10:K10"/>
    <mergeCell ref="C11:K11"/>
    <mergeCell ref="C12:K12"/>
    <mergeCell ref="C13:K13"/>
  </mergeCells>
  <pageMargins left="0.7" right="0.7" top="0.75" bottom="0.75" header="0.3" footer="0.3"/>
  <pageSetup paperSize="9" scale="78"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B1:S172"/>
  <sheetViews>
    <sheetView tabSelected="1" topLeftCell="D3" zoomScaleNormal="100" workbookViewId="0">
      <selection activeCell="N16" sqref="N16"/>
    </sheetView>
  </sheetViews>
  <sheetFormatPr defaultRowHeight="11.25"/>
  <cols>
    <col min="1" max="1" width="5.7109375" style="4" customWidth="1"/>
    <col min="2" max="2" width="3.42578125" style="3" customWidth="1"/>
    <col min="3" max="3" width="16.140625" style="4" customWidth="1"/>
    <col min="4" max="4" width="6.5703125" style="4" customWidth="1"/>
    <col min="5" max="5" width="3.5703125" style="42" customWidth="1"/>
    <col min="6" max="6" width="20.5703125" style="4" customWidth="1"/>
    <col min="7" max="7" width="6.42578125" style="4" customWidth="1"/>
    <col min="8" max="8" width="37.28515625" style="4" customWidth="1"/>
    <col min="9" max="9" width="13" style="4" customWidth="1"/>
    <col min="10" max="10" width="9.85546875" style="4" customWidth="1"/>
    <col min="11" max="11" width="8.28515625" style="3" customWidth="1"/>
    <col min="12" max="12" width="8.28515625" style="4" customWidth="1"/>
    <col min="13" max="13" width="7.85546875" style="4" customWidth="1"/>
    <col min="14" max="14" width="8.7109375" style="3" customWidth="1"/>
    <col min="15" max="15" width="8.7109375" style="4" customWidth="1"/>
    <col min="16" max="16" width="7.85546875" style="4" customWidth="1"/>
    <col min="17" max="17" width="8.7109375" style="4" customWidth="1"/>
    <col min="18" max="18" width="3.5703125" style="4" customWidth="1"/>
    <col min="19" max="19" width="53.28515625" style="56" customWidth="1"/>
    <col min="20" max="20" width="9.140625" style="4"/>
    <col min="21" max="21" width="41.140625" style="4" customWidth="1"/>
    <col min="22" max="16384" width="9.140625" style="4"/>
  </cols>
  <sheetData>
    <row r="1" spans="2:19" ht="12" thickBot="1"/>
    <row r="2" spans="2:19" ht="18" customHeight="1">
      <c r="B2" s="434" t="s">
        <v>1073</v>
      </c>
      <c r="C2" s="434"/>
      <c r="D2" s="434"/>
      <c r="E2" s="434"/>
      <c r="F2" s="434"/>
      <c r="G2" s="434"/>
      <c r="H2" s="434"/>
      <c r="I2" s="434"/>
      <c r="J2" s="434"/>
      <c r="K2" s="434"/>
      <c r="L2" s="434"/>
      <c r="M2" s="434"/>
      <c r="N2" s="434"/>
      <c r="O2" s="434"/>
      <c r="P2" s="434"/>
      <c r="Q2" s="434"/>
    </row>
    <row r="3" spans="2:19" ht="12.75" customHeight="1">
      <c r="B3" s="433" t="s">
        <v>462</v>
      </c>
      <c r="C3" s="433"/>
      <c r="D3" s="433"/>
      <c r="E3" s="433"/>
      <c r="F3" s="433"/>
      <c r="G3" s="433"/>
      <c r="H3" s="433"/>
      <c r="I3" s="433"/>
      <c r="J3" s="433"/>
      <c r="K3" s="433"/>
      <c r="L3" s="433"/>
      <c r="M3" s="433"/>
      <c r="N3" s="433"/>
      <c r="O3" s="433"/>
      <c r="P3" s="433"/>
      <c r="Q3" s="433"/>
    </row>
    <row r="4" spans="2:19" ht="15.75" customHeight="1">
      <c r="B4" s="57">
        <v>1</v>
      </c>
      <c r="C4" s="433" t="s">
        <v>873</v>
      </c>
      <c r="D4" s="435"/>
      <c r="E4" s="435"/>
      <c r="F4" s="435"/>
      <c r="G4" s="435"/>
      <c r="H4" s="435"/>
      <c r="I4" s="435"/>
      <c r="J4" s="435"/>
      <c r="K4" s="435"/>
      <c r="L4" s="435"/>
      <c r="M4" s="435"/>
      <c r="N4" s="435"/>
      <c r="O4" s="435"/>
      <c r="P4" s="435"/>
      <c r="Q4" s="435"/>
    </row>
    <row r="5" spans="2:19" ht="21.75" customHeight="1">
      <c r="B5" s="57">
        <v>2</v>
      </c>
      <c r="C5" s="433" t="s">
        <v>463</v>
      </c>
      <c r="D5" s="433"/>
      <c r="E5" s="433"/>
      <c r="F5" s="433"/>
      <c r="G5" s="433"/>
      <c r="H5" s="433"/>
      <c r="I5" s="433"/>
      <c r="J5" s="433"/>
      <c r="K5" s="433"/>
      <c r="L5" s="433"/>
      <c r="M5" s="433"/>
      <c r="N5" s="433"/>
      <c r="O5" s="433"/>
      <c r="P5" s="433"/>
      <c r="Q5" s="433"/>
    </row>
    <row r="6" spans="2:19" ht="15.75" customHeight="1">
      <c r="B6" s="57">
        <v>3</v>
      </c>
      <c r="C6" s="433" t="s">
        <v>464</v>
      </c>
      <c r="D6" s="433"/>
      <c r="E6" s="433"/>
      <c r="F6" s="433"/>
      <c r="G6" s="433"/>
      <c r="H6" s="433"/>
      <c r="I6" s="433"/>
      <c r="J6" s="433"/>
      <c r="K6" s="433"/>
      <c r="L6" s="433"/>
      <c r="M6" s="433"/>
      <c r="N6" s="433"/>
      <c r="O6" s="433"/>
      <c r="P6" s="433"/>
      <c r="Q6" s="433"/>
    </row>
    <row r="7" spans="2:19" ht="15.75" customHeight="1">
      <c r="B7" s="57">
        <v>4</v>
      </c>
      <c r="C7" s="433" t="s">
        <v>875</v>
      </c>
      <c r="D7" s="433"/>
      <c r="E7" s="433"/>
      <c r="F7" s="433"/>
      <c r="G7" s="433"/>
      <c r="H7" s="433"/>
      <c r="I7" s="433"/>
      <c r="J7" s="433"/>
      <c r="K7" s="433"/>
      <c r="L7" s="433"/>
      <c r="M7" s="433"/>
      <c r="N7" s="433"/>
      <c r="O7" s="433"/>
      <c r="P7" s="433"/>
      <c r="Q7" s="433"/>
    </row>
    <row r="8" spans="2:19" ht="15.75" customHeight="1">
      <c r="B8" s="58">
        <v>5</v>
      </c>
      <c r="C8" s="425" t="s">
        <v>465</v>
      </c>
      <c r="D8" s="425"/>
      <c r="E8" s="425"/>
      <c r="F8" s="425"/>
      <c r="G8" s="425"/>
      <c r="H8" s="425"/>
      <c r="I8" s="425"/>
      <c r="J8" s="425"/>
      <c r="K8" s="425"/>
      <c r="L8" s="425"/>
      <c r="M8" s="425"/>
      <c r="N8" s="425"/>
      <c r="O8" s="425"/>
      <c r="P8" s="425"/>
      <c r="Q8" s="425"/>
    </row>
    <row r="9" spans="2:19" ht="11.25" customHeight="1">
      <c r="B9" s="426" t="s">
        <v>466</v>
      </c>
      <c r="C9" s="420" t="s">
        <v>0</v>
      </c>
      <c r="D9" s="428" t="s">
        <v>467</v>
      </c>
      <c r="E9" s="426" t="s">
        <v>468</v>
      </c>
      <c r="F9" s="420" t="s">
        <v>1</v>
      </c>
      <c r="G9" s="420" t="s">
        <v>469</v>
      </c>
      <c r="H9" s="420" t="s">
        <v>955</v>
      </c>
      <c r="I9" s="420" t="s">
        <v>470</v>
      </c>
      <c r="J9" s="428" t="s">
        <v>90</v>
      </c>
      <c r="K9" s="420" t="s">
        <v>2</v>
      </c>
      <c r="L9" s="430" t="s">
        <v>1074</v>
      </c>
      <c r="M9" s="431"/>
      <c r="N9" s="432"/>
      <c r="O9" s="430" t="s">
        <v>125</v>
      </c>
      <c r="P9" s="431"/>
      <c r="Q9" s="432"/>
    </row>
    <row r="10" spans="2:19" s="3" customFormat="1" ht="18.75" customHeight="1" thickBot="1">
      <c r="B10" s="427"/>
      <c r="C10" s="421"/>
      <c r="D10" s="429"/>
      <c r="E10" s="427"/>
      <c r="F10" s="421"/>
      <c r="G10" s="421"/>
      <c r="H10" s="421"/>
      <c r="I10" s="421"/>
      <c r="J10" s="429"/>
      <c r="K10" s="421"/>
      <c r="L10" s="5" t="s">
        <v>460</v>
      </c>
      <c r="M10" s="52" t="s">
        <v>459</v>
      </c>
      <c r="N10" s="6" t="s">
        <v>93</v>
      </c>
      <c r="O10" s="5" t="s">
        <v>460</v>
      </c>
      <c r="P10" s="52" t="s">
        <v>459</v>
      </c>
      <c r="Q10" s="6" t="s">
        <v>93</v>
      </c>
      <c r="S10" s="56"/>
    </row>
    <row r="11" spans="2:19" ht="3.95" customHeight="1"/>
    <row r="12" spans="2:19">
      <c r="C12" s="423" t="s">
        <v>3</v>
      </c>
      <c r="D12" s="423"/>
      <c r="E12" s="423"/>
      <c r="F12" s="423"/>
      <c r="G12" s="423"/>
      <c r="H12" s="423"/>
      <c r="I12" s="423"/>
      <c r="J12" s="423"/>
      <c r="K12" s="423"/>
      <c r="L12" s="423"/>
      <c r="M12" s="423"/>
      <c r="N12" s="423"/>
      <c r="O12" s="46"/>
      <c r="P12" s="46"/>
      <c r="Q12" s="46"/>
    </row>
    <row r="13" spans="2:19">
      <c r="F13" s="4" t="s">
        <v>65</v>
      </c>
    </row>
    <row r="14" spans="2:19">
      <c r="C14" s="413" t="s">
        <v>70</v>
      </c>
      <c r="D14" s="422"/>
      <c r="E14" s="422"/>
      <c r="F14" s="422"/>
      <c r="G14" s="422"/>
      <c r="H14" s="422"/>
      <c r="I14" s="422"/>
      <c r="J14" s="422"/>
      <c r="K14" s="422"/>
      <c r="L14" s="422"/>
      <c r="M14" s="422"/>
      <c r="N14" s="422"/>
      <c r="O14" s="53"/>
      <c r="P14" s="53"/>
      <c r="Q14" s="53"/>
    </row>
    <row r="15" spans="2:19" s="21" customFormat="1" ht="3.95" customHeight="1">
      <c r="B15" s="1"/>
      <c r="C15" s="59"/>
      <c r="D15" s="1"/>
      <c r="E15" s="1"/>
      <c r="F15" s="1"/>
      <c r="G15" s="1"/>
      <c r="H15" s="1"/>
      <c r="I15" s="1"/>
      <c r="J15" s="1"/>
      <c r="K15" s="1"/>
      <c r="L15" s="1"/>
      <c r="M15" s="1"/>
      <c r="N15" s="1"/>
      <c r="O15" s="1"/>
      <c r="P15" s="1"/>
      <c r="Q15" s="1"/>
      <c r="S15" s="60"/>
    </row>
    <row r="16" spans="2:19" ht="31.5" customHeight="1">
      <c r="B16" s="61" t="s">
        <v>414</v>
      </c>
      <c r="C16" s="417" t="s">
        <v>11</v>
      </c>
      <c r="D16" s="62" t="s">
        <v>471</v>
      </c>
      <c r="E16" s="44" t="s">
        <v>290</v>
      </c>
      <c r="F16" s="275" t="s">
        <v>959</v>
      </c>
      <c r="G16" s="18" t="s">
        <v>62</v>
      </c>
      <c r="H16" s="18" t="s">
        <v>472</v>
      </c>
      <c r="I16" s="18" t="s">
        <v>473</v>
      </c>
      <c r="J16" s="18" t="s">
        <v>474</v>
      </c>
      <c r="K16" s="20">
        <v>1</v>
      </c>
      <c r="L16" s="265" t="s">
        <v>1078</v>
      </c>
      <c r="M16" s="274"/>
      <c r="N16" s="397" t="s">
        <v>1075</v>
      </c>
      <c r="O16" s="273"/>
      <c r="P16" s="274"/>
      <c r="Q16" s="243" t="s">
        <v>958</v>
      </c>
    </row>
    <row r="17" spans="2:17" ht="36.75" customHeight="1">
      <c r="B17" s="61"/>
      <c r="C17" s="417"/>
      <c r="D17" s="62"/>
      <c r="E17" s="42" t="s">
        <v>475</v>
      </c>
      <c r="F17" s="10" t="s">
        <v>476</v>
      </c>
      <c r="G17" s="7" t="s">
        <v>62</v>
      </c>
      <c r="H17" s="7" t="s">
        <v>1076</v>
      </c>
      <c r="I17" s="7" t="s">
        <v>473</v>
      </c>
      <c r="J17" s="7" t="s">
        <v>474</v>
      </c>
      <c r="K17" s="8">
        <v>1</v>
      </c>
      <c r="L17" s="259" t="s">
        <v>1078</v>
      </c>
      <c r="M17" s="252"/>
      <c r="N17" s="397" t="s">
        <v>1077</v>
      </c>
      <c r="O17" s="251"/>
      <c r="P17" s="252"/>
      <c r="Q17" s="238"/>
    </row>
    <row r="18" spans="2:17" ht="38.25" customHeight="1">
      <c r="B18" s="61"/>
      <c r="C18" s="417"/>
      <c r="D18" s="62"/>
      <c r="E18" s="42" t="s">
        <v>477</v>
      </c>
      <c r="F18" s="10" t="s">
        <v>478</v>
      </c>
      <c r="G18" s="7" t="s">
        <v>62</v>
      </c>
      <c r="H18" s="7" t="s">
        <v>479</v>
      </c>
      <c r="I18" s="7" t="s">
        <v>473</v>
      </c>
      <c r="J18" s="7" t="s">
        <v>474</v>
      </c>
      <c r="K18" s="8">
        <v>1</v>
      </c>
      <c r="L18" s="259" t="s">
        <v>1078</v>
      </c>
      <c r="M18" s="252"/>
      <c r="N18" s="397" t="s">
        <v>1077</v>
      </c>
      <c r="O18" s="251"/>
      <c r="P18" s="252"/>
      <c r="Q18" s="238"/>
    </row>
    <row r="19" spans="2:17" ht="27" customHeight="1">
      <c r="B19" s="61"/>
      <c r="C19" s="417"/>
      <c r="D19" s="62"/>
      <c r="E19" s="44" t="s">
        <v>480</v>
      </c>
      <c r="F19" s="68" t="s">
        <v>481</v>
      </c>
      <c r="G19" s="64" t="s">
        <v>63</v>
      </c>
      <c r="H19" s="64" t="s">
        <v>482</v>
      </c>
      <c r="I19" s="64" t="s">
        <v>473</v>
      </c>
      <c r="J19" s="64" t="s">
        <v>474</v>
      </c>
      <c r="K19" s="69" t="s">
        <v>64</v>
      </c>
      <c r="L19" s="261"/>
      <c r="M19" s="250"/>
      <c r="N19" s="237"/>
      <c r="O19" s="249"/>
      <c r="P19" s="250"/>
      <c r="Q19" s="237"/>
    </row>
    <row r="20" spans="2:17" ht="30.75" customHeight="1">
      <c r="B20" s="61"/>
      <c r="C20" s="417"/>
      <c r="D20" s="62"/>
      <c r="E20" s="42" t="s">
        <v>483</v>
      </c>
      <c r="F20" s="10" t="s">
        <v>91</v>
      </c>
      <c r="G20" s="7" t="s">
        <v>484</v>
      </c>
      <c r="H20" s="7" t="s">
        <v>485</v>
      </c>
      <c r="I20" s="7" t="s">
        <v>486</v>
      </c>
      <c r="J20" s="7" t="s">
        <v>474</v>
      </c>
      <c r="K20" s="8" t="s">
        <v>96</v>
      </c>
      <c r="L20" s="259"/>
      <c r="M20" s="252"/>
      <c r="N20" s="238"/>
      <c r="O20" s="251"/>
      <c r="P20" s="252"/>
      <c r="Q20" s="238"/>
    </row>
    <row r="21" spans="2:17" ht="27" customHeight="1">
      <c r="B21" s="66" t="s">
        <v>415</v>
      </c>
      <c r="C21" s="414" t="s">
        <v>12</v>
      </c>
      <c r="D21" s="67" t="s">
        <v>471</v>
      </c>
      <c r="E21" s="43" t="s">
        <v>487</v>
      </c>
      <c r="F21" s="12" t="s">
        <v>488</v>
      </c>
      <c r="G21" s="2" t="s">
        <v>471</v>
      </c>
      <c r="H21" s="2" t="s">
        <v>489</v>
      </c>
      <c r="I21" s="2" t="s">
        <v>473</v>
      </c>
      <c r="J21" s="2" t="s">
        <v>474</v>
      </c>
      <c r="K21" s="13" t="s">
        <v>64</v>
      </c>
      <c r="L21" s="253"/>
      <c r="M21" s="254"/>
      <c r="N21" s="239"/>
      <c r="O21" s="253"/>
      <c r="P21" s="254"/>
      <c r="Q21" s="239"/>
    </row>
    <row r="22" spans="2:17" ht="28.5" customHeight="1">
      <c r="B22" s="66"/>
      <c r="C22" s="414"/>
      <c r="D22" s="67"/>
      <c r="E22" s="43" t="s">
        <v>490</v>
      </c>
      <c r="F22" s="12" t="s">
        <v>491</v>
      </c>
      <c r="G22" s="2" t="s">
        <v>63</v>
      </c>
      <c r="H22" s="2" t="s">
        <v>492</v>
      </c>
      <c r="I22" s="2" t="s">
        <v>493</v>
      </c>
      <c r="J22" s="2" t="s">
        <v>474</v>
      </c>
      <c r="K22" s="14">
        <v>1</v>
      </c>
      <c r="L22" s="253"/>
      <c r="M22" s="254"/>
      <c r="N22" s="239"/>
      <c r="O22" s="253"/>
      <c r="P22" s="254"/>
      <c r="Q22" s="239"/>
    </row>
    <row r="23" spans="2:17" ht="38.25" customHeight="1">
      <c r="B23" s="66"/>
      <c r="C23" s="414"/>
      <c r="D23" s="67"/>
      <c r="E23" s="63" t="s">
        <v>291</v>
      </c>
      <c r="F23" s="68" t="s">
        <v>94</v>
      </c>
      <c r="G23" s="64" t="s">
        <v>484</v>
      </c>
      <c r="H23" s="64" t="s">
        <v>494</v>
      </c>
      <c r="I23" s="64" t="s">
        <v>495</v>
      </c>
      <c r="J23" s="64" t="s">
        <v>474</v>
      </c>
      <c r="K23" s="69" t="s">
        <v>64</v>
      </c>
      <c r="L23" s="249"/>
      <c r="M23" s="250"/>
      <c r="N23" s="237"/>
      <c r="O23" s="249"/>
      <c r="P23" s="250"/>
      <c r="Q23" s="237"/>
    </row>
    <row r="24" spans="2:17" ht="30.75" customHeight="1">
      <c r="B24" s="61" t="s">
        <v>416</v>
      </c>
      <c r="C24" s="417" t="s">
        <v>16</v>
      </c>
      <c r="D24" s="62" t="s">
        <v>471</v>
      </c>
      <c r="E24" s="42" t="s">
        <v>496</v>
      </c>
      <c r="F24" s="10" t="s">
        <v>497</v>
      </c>
      <c r="G24" s="7" t="s">
        <v>471</v>
      </c>
      <c r="H24" s="7" t="s">
        <v>498</v>
      </c>
      <c r="I24" s="7" t="s">
        <v>499</v>
      </c>
      <c r="J24" s="7" t="s">
        <v>474</v>
      </c>
      <c r="K24" s="11" t="s">
        <v>64</v>
      </c>
      <c r="L24" s="251"/>
      <c r="M24" s="252"/>
      <c r="N24" s="238"/>
      <c r="O24" s="251"/>
      <c r="P24" s="252"/>
      <c r="Q24" s="238"/>
    </row>
    <row r="25" spans="2:17" ht="28.5" customHeight="1">
      <c r="B25" s="61"/>
      <c r="C25" s="417"/>
      <c r="D25" s="62"/>
      <c r="E25" s="42" t="s">
        <v>500</v>
      </c>
      <c r="F25" s="10" t="s">
        <v>501</v>
      </c>
      <c r="G25" s="7" t="s">
        <v>471</v>
      </c>
      <c r="H25" s="7" t="s">
        <v>502</v>
      </c>
      <c r="I25" s="7" t="s">
        <v>473</v>
      </c>
      <c r="J25" s="7" t="s">
        <v>474</v>
      </c>
      <c r="K25" s="8">
        <v>1</v>
      </c>
      <c r="L25" s="251"/>
      <c r="M25" s="252"/>
      <c r="N25" s="238"/>
      <c r="O25" s="251"/>
      <c r="P25" s="252"/>
      <c r="Q25" s="238"/>
    </row>
    <row r="26" spans="2:17" ht="31.5" customHeight="1">
      <c r="B26" s="61"/>
      <c r="C26" s="417"/>
      <c r="D26" s="62"/>
      <c r="E26" s="42" t="s">
        <v>503</v>
      </c>
      <c r="F26" s="10" t="s">
        <v>504</v>
      </c>
      <c r="G26" s="7" t="s">
        <v>471</v>
      </c>
      <c r="H26" s="7" t="s">
        <v>505</v>
      </c>
      <c r="I26" s="7" t="s">
        <v>499</v>
      </c>
      <c r="J26" s="7" t="s">
        <v>474</v>
      </c>
      <c r="K26" s="8">
        <v>1</v>
      </c>
      <c r="L26" s="251"/>
      <c r="M26" s="252"/>
      <c r="N26" s="238"/>
      <c r="O26" s="251"/>
      <c r="P26" s="252"/>
      <c r="Q26" s="238"/>
    </row>
    <row r="27" spans="2:17" ht="36">
      <c r="B27" s="61"/>
      <c r="C27" s="417"/>
      <c r="D27" s="62"/>
      <c r="E27" s="63" t="s">
        <v>292</v>
      </c>
      <c r="F27" s="68" t="s">
        <v>95</v>
      </c>
      <c r="G27" s="64" t="s">
        <v>63</v>
      </c>
      <c r="H27" s="64" t="s">
        <v>506</v>
      </c>
      <c r="I27" s="64" t="s">
        <v>499</v>
      </c>
      <c r="J27" s="64" t="s">
        <v>474</v>
      </c>
      <c r="K27" s="65">
        <v>1</v>
      </c>
      <c r="L27" s="249"/>
      <c r="M27" s="250"/>
      <c r="N27" s="237"/>
      <c r="O27" s="249"/>
      <c r="P27" s="250"/>
      <c r="Q27" s="237"/>
    </row>
    <row r="28" spans="2:17" ht="33" customHeight="1">
      <c r="B28" s="61"/>
      <c r="C28" s="417"/>
      <c r="D28" s="62"/>
      <c r="E28" s="42" t="s">
        <v>507</v>
      </c>
      <c r="F28" s="10" t="s">
        <v>508</v>
      </c>
      <c r="G28" s="7" t="s">
        <v>63</v>
      </c>
      <c r="H28" s="7" t="s">
        <v>509</v>
      </c>
      <c r="I28" s="7" t="s">
        <v>499</v>
      </c>
      <c r="J28" s="7" t="s">
        <v>474</v>
      </c>
      <c r="K28" s="8">
        <v>1</v>
      </c>
      <c r="L28" s="251"/>
      <c r="M28" s="252"/>
      <c r="N28" s="238"/>
      <c r="O28" s="251"/>
      <c r="P28" s="252"/>
      <c r="Q28" s="238"/>
    </row>
    <row r="29" spans="2:17" ht="27">
      <c r="B29" s="61"/>
      <c r="C29" s="417"/>
      <c r="D29" s="62"/>
      <c r="E29" s="63" t="s">
        <v>293</v>
      </c>
      <c r="F29" s="68" t="s">
        <v>91</v>
      </c>
      <c r="G29" s="64" t="s">
        <v>484</v>
      </c>
      <c r="H29" s="64" t="s">
        <v>510</v>
      </c>
      <c r="I29" s="64" t="s">
        <v>486</v>
      </c>
      <c r="J29" s="64" t="s">
        <v>474</v>
      </c>
      <c r="K29" s="69" t="s">
        <v>96</v>
      </c>
      <c r="L29" s="249"/>
      <c r="M29" s="250"/>
      <c r="N29" s="237"/>
      <c r="O29" s="249"/>
      <c r="P29" s="250"/>
      <c r="Q29" s="237"/>
    </row>
    <row r="30" spans="2:17" ht="37.5" customHeight="1">
      <c r="B30" s="61" t="s">
        <v>417</v>
      </c>
      <c r="C30" s="414" t="s">
        <v>97</v>
      </c>
      <c r="D30" s="55" t="s">
        <v>484</v>
      </c>
      <c r="E30" s="43" t="s">
        <v>511</v>
      </c>
      <c r="F30" s="12" t="s">
        <v>512</v>
      </c>
      <c r="G30" s="2" t="s">
        <v>471</v>
      </c>
      <c r="H30" s="70" t="s">
        <v>513</v>
      </c>
      <c r="I30" s="2" t="s">
        <v>499</v>
      </c>
      <c r="J30" s="16" t="s">
        <v>474</v>
      </c>
      <c r="K30" s="14">
        <v>1</v>
      </c>
      <c r="L30" s="253"/>
      <c r="M30" s="254"/>
      <c r="N30" s="239"/>
      <c r="O30" s="253"/>
      <c r="P30" s="254"/>
      <c r="Q30" s="239"/>
    </row>
    <row r="31" spans="2:17" ht="36" customHeight="1">
      <c r="B31" s="61"/>
      <c r="C31" s="414"/>
      <c r="D31" s="55"/>
      <c r="E31" s="43" t="s">
        <v>514</v>
      </c>
      <c r="F31" s="12" t="s">
        <v>515</v>
      </c>
      <c r="G31" s="2" t="s">
        <v>471</v>
      </c>
      <c r="H31" s="2" t="s">
        <v>516</v>
      </c>
      <c r="I31" s="2" t="s">
        <v>499</v>
      </c>
      <c r="J31" s="16" t="s">
        <v>474</v>
      </c>
      <c r="K31" s="14">
        <v>1</v>
      </c>
      <c r="L31" s="253"/>
      <c r="M31" s="254"/>
      <c r="N31" s="239"/>
      <c r="O31" s="253"/>
      <c r="P31" s="254"/>
      <c r="Q31" s="239"/>
    </row>
    <row r="32" spans="2:17" ht="30" customHeight="1">
      <c r="B32" s="61"/>
      <c r="C32" s="414"/>
      <c r="D32" s="55"/>
      <c r="E32" s="43" t="s">
        <v>517</v>
      </c>
      <c r="F32" s="12" t="s">
        <v>518</v>
      </c>
      <c r="G32" s="2" t="s">
        <v>62</v>
      </c>
      <c r="H32" s="2" t="s">
        <v>519</v>
      </c>
      <c r="I32" s="2" t="s">
        <v>499</v>
      </c>
      <c r="J32" s="16" t="s">
        <v>474</v>
      </c>
      <c r="K32" s="14">
        <v>1</v>
      </c>
      <c r="L32" s="253"/>
      <c r="M32" s="254"/>
      <c r="N32" s="239"/>
      <c r="O32" s="253"/>
      <c r="P32" s="254"/>
      <c r="Q32" s="239"/>
    </row>
    <row r="33" spans="2:19" ht="36">
      <c r="B33" s="61"/>
      <c r="C33" s="414"/>
      <c r="D33" s="55"/>
      <c r="E33" s="43" t="s">
        <v>520</v>
      </c>
      <c r="F33" s="12" t="s">
        <v>521</v>
      </c>
      <c r="G33" s="2" t="s">
        <v>63</v>
      </c>
      <c r="H33" s="2" t="s">
        <v>522</v>
      </c>
      <c r="I33" s="2" t="s">
        <v>499</v>
      </c>
      <c r="J33" s="16" t="s">
        <v>474</v>
      </c>
      <c r="K33" s="14">
        <v>1</v>
      </c>
      <c r="L33" s="253"/>
      <c r="M33" s="254"/>
      <c r="N33" s="239"/>
      <c r="O33" s="253"/>
      <c r="P33" s="254"/>
      <c r="Q33" s="239"/>
    </row>
    <row r="34" spans="2:19" ht="36" customHeight="1">
      <c r="B34" s="61"/>
      <c r="C34" s="414"/>
      <c r="D34" s="55"/>
      <c r="E34" s="63" t="s">
        <v>294</v>
      </c>
      <c r="F34" s="68" t="s">
        <v>256</v>
      </c>
      <c r="G34" s="64" t="s">
        <v>484</v>
      </c>
      <c r="H34" s="64" t="s">
        <v>523</v>
      </c>
      <c r="I34" s="64" t="s">
        <v>524</v>
      </c>
      <c r="J34" s="71" t="s">
        <v>474</v>
      </c>
      <c r="K34" s="69" t="s">
        <v>96</v>
      </c>
      <c r="L34" s="249"/>
      <c r="M34" s="250"/>
      <c r="N34" s="237"/>
      <c r="O34" s="249"/>
      <c r="P34" s="250"/>
      <c r="Q34" s="237"/>
    </row>
    <row r="35" spans="2:19" ht="27.75" customHeight="1">
      <c r="B35" s="61"/>
      <c r="C35" s="414"/>
      <c r="D35" s="55"/>
      <c r="E35" s="43" t="s">
        <v>525</v>
      </c>
      <c r="F35" s="12" t="s">
        <v>526</v>
      </c>
      <c r="G35" s="2" t="s">
        <v>484</v>
      </c>
      <c r="H35" s="2" t="s">
        <v>527</v>
      </c>
      <c r="I35" s="2" t="s">
        <v>524</v>
      </c>
      <c r="J35" s="16" t="s">
        <v>474</v>
      </c>
      <c r="K35" s="13" t="s">
        <v>96</v>
      </c>
      <c r="L35" s="253"/>
      <c r="M35" s="254"/>
      <c r="N35" s="239"/>
      <c r="O35" s="253"/>
      <c r="P35" s="254"/>
      <c r="Q35" s="239"/>
    </row>
    <row r="36" spans="2:19" s="21" customFormat="1" ht="3.95" customHeight="1">
      <c r="B36" s="66"/>
      <c r="C36" s="72"/>
      <c r="D36" s="54"/>
      <c r="E36" s="44"/>
      <c r="F36" s="34"/>
      <c r="G36" s="28"/>
      <c r="H36" s="28"/>
      <c r="I36" s="28"/>
      <c r="J36" s="73"/>
      <c r="K36" s="49"/>
      <c r="L36" s="28"/>
      <c r="M36" s="28"/>
      <c r="N36" s="74"/>
      <c r="O36" s="28"/>
      <c r="P36" s="28"/>
      <c r="Q36" s="75"/>
      <c r="R36" s="23"/>
      <c r="S36" s="60"/>
    </row>
    <row r="37" spans="2:19">
      <c r="B37" s="61"/>
      <c r="C37" s="413" t="s">
        <v>10</v>
      </c>
      <c r="D37" s="422"/>
      <c r="E37" s="422"/>
      <c r="F37" s="422"/>
      <c r="G37" s="422"/>
      <c r="H37" s="422"/>
      <c r="I37" s="422"/>
      <c r="J37" s="422"/>
      <c r="K37" s="422"/>
      <c r="L37" s="422"/>
      <c r="M37" s="422"/>
      <c r="N37" s="422"/>
      <c r="O37" s="53"/>
      <c r="P37" s="53"/>
      <c r="Q37" s="17"/>
    </row>
    <row r="38" spans="2:19" s="21" customFormat="1" ht="3.95" customHeight="1">
      <c r="B38" s="66"/>
      <c r="C38" s="59"/>
      <c r="D38" s="1"/>
      <c r="E38" s="1"/>
      <c r="F38" s="1"/>
      <c r="G38" s="1"/>
      <c r="H38" s="1"/>
      <c r="I38" s="1"/>
      <c r="J38" s="1"/>
      <c r="K38" s="1"/>
      <c r="L38" s="1"/>
      <c r="M38" s="1"/>
      <c r="N38" s="1"/>
      <c r="O38" s="1"/>
      <c r="P38" s="1"/>
      <c r="Q38" s="76"/>
      <c r="R38" s="23"/>
      <c r="S38" s="60"/>
    </row>
    <row r="39" spans="2:19" ht="33" customHeight="1">
      <c r="B39" s="61" t="s">
        <v>418</v>
      </c>
      <c r="C39" s="417" t="s">
        <v>13</v>
      </c>
      <c r="D39" s="62" t="s">
        <v>471</v>
      </c>
      <c r="E39" s="42" t="s">
        <v>528</v>
      </c>
      <c r="F39" s="10" t="s">
        <v>529</v>
      </c>
      <c r="G39" s="7" t="s">
        <v>471</v>
      </c>
      <c r="H39" s="7" t="s">
        <v>530</v>
      </c>
      <c r="I39" s="7" t="s">
        <v>499</v>
      </c>
      <c r="J39" s="7" t="s">
        <v>531</v>
      </c>
      <c r="K39" s="8">
        <v>1</v>
      </c>
      <c r="L39" s="251"/>
      <c r="M39" s="252"/>
      <c r="N39" s="238"/>
      <c r="O39" s="251"/>
      <c r="P39" s="252"/>
      <c r="Q39" s="240"/>
    </row>
    <row r="40" spans="2:19" ht="26.25" customHeight="1">
      <c r="B40" s="61"/>
      <c r="C40" s="417"/>
      <c r="D40" s="62"/>
      <c r="E40" s="63" t="s">
        <v>295</v>
      </c>
      <c r="F40" s="68" t="s">
        <v>258</v>
      </c>
      <c r="G40" s="64" t="s">
        <v>63</v>
      </c>
      <c r="H40" s="64" t="s">
        <v>126</v>
      </c>
      <c r="I40" s="64" t="s">
        <v>499</v>
      </c>
      <c r="J40" s="64" t="s">
        <v>531</v>
      </c>
      <c r="K40" s="65">
        <v>1</v>
      </c>
      <c r="L40" s="249"/>
      <c r="M40" s="250"/>
      <c r="N40" s="237"/>
      <c r="O40" s="249"/>
      <c r="P40" s="250"/>
      <c r="Q40" s="241"/>
    </row>
    <row r="41" spans="2:19" ht="26.25" customHeight="1">
      <c r="B41" s="61"/>
      <c r="C41" s="417"/>
      <c r="D41" s="62"/>
      <c r="E41" s="42" t="s">
        <v>532</v>
      </c>
      <c r="F41" s="10" t="s">
        <v>533</v>
      </c>
      <c r="G41" s="7" t="s">
        <v>63</v>
      </c>
      <c r="H41" s="7" t="s">
        <v>534</v>
      </c>
      <c r="I41" s="7" t="s">
        <v>499</v>
      </c>
      <c r="J41" s="7" t="s">
        <v>531</v>
      </c>
      <c r="K41" s="8">
        <v>1</v>
      </c>
      <c r="L41" s="251"/>
      <c r="M41" s="252"/>
      <c r="N41" s="238"/>
      <c r="O41" s="251"/>
      <c r="P41" s="252"/>
      <c r="Q41" s="240"/>
    </row>
    <row r="42" spans="2:19" ht="30.75" customHeight="1">
      <c r="B42" s="61"/>
      <c r="C42" s="417"/>
      <c r="D42" s="62"/>
      <c r="E42" s="44" t="s">
        <v>535</v>
      </c>
      <c r="F42" s="10" t="s">
        <v>536</v>
      </c>
      <c r="G42" s="7" t="s">
        <v>484</v>
      </c>
      <c r="H42" s="18" t="s">
        <v>960</v>
      </c>
      <c r="I42" s="7" t="s">
        <v>499</v>
      </c>
      <c r="J42" s="7" t="s">
        <v>531</v>
      </c>
      <c r="K42" s="11" t="s">
        <v>537</v>
      </c>
      <c r="L42" s="251"/>
      <c r="M42" s="252"/>
      <c r="N42" s="238"/>
      <c r="O42" s="251"/>
      <c r="P42" s="252"/>
      <c r="Q42" s="240"/>
    </row>
    <row r="43" spans="2:19" ht="32.25" customHeight="1">
      <c r="B43" s="61" t="s">
        <v>419</v>
      </c>
      <c r="C43" s="414" t="s">
        <v>17</v>
      </c>
      <c r="D43" s="55" t="s">
        <v>471</v>
      </c>
      <c r="E43" s="43" t="s">
        <v>538</v>
      </c>
      <c r="F43" s="12" t="s">
        <v>539</v>
      </c>
      <c r="G43" s="2" t="s">
        <v>471</v>
      </c>
      <c r="H43" s="2" t="s">
        <v>540</v>
      </c>
      <c r="I43" s="2" t="s">
        <v>499</v>
      </c>
      <c r="J43" s="2" t="s">
        <v>531</v>
      </c>
      <c r="K43" s="14">
        <v>1</v>
      </c>
      <c r="L43" s="253"/>
      <c r="M43" s="254"/>
      <c r="N43" s="239"/>
      <c r="O43" s="253"/>
      <c r="P43" s="254"/>
      <c r="Q43" s="242"/>
    </row>
    <row r="44" spans="2:19" ht="36">
      <c r="B44" s="61"/>
      <c r="C44" s="414"/>
      <c r="D44" s="55"/>
      <c r="E44" s="43" t="s">
        <v>541</v>
      </c>
      <c r="F44" s="12" t="s">
        <v>542</v>
      </c>
      <c r="G44" s="2" t="s">
        <v>471</v>
      </c>
      <c r="H44" s="2" t="s">
        <v>543</v>
      </c>
      <c r="I44" s="2" t="s">
        <v>499</v>
      </c>
      <c r="J44" s="2" t="s">
        <v>531</v>
      </c>
      <c r="K44" s="14">
        <v>1</v>
      </c>
      <c r="L44" s="253"/>
      <c r="M44" s="254"/>
      <c r="N44" s="239"/>
      <c r="O44" s="253"/>
      <c r="P44" s="254"/>
      <c r="Q44" s="242"/>
    </row>
    <row r="45" spans="2:19" ht="29.25" customHeight="1">
      <c r="B45" s="61"/>
      <c r="C45" s="414"/>
      <c r="D45" s="55"/>
      <c r="E45" s="63" t="s">
        <v>296</v>
      </c>
      <c r="F45" s="68" t="s">
        <v>99</v>
      </c>
      <c r="G45" s="64" t="s">
        <v>63</v>
      </c>
      <c r="H45" s="64" t="s">
        <v>127</v>
      </c>
      <c r="I45" s="64" t="s">
        <v>499</v>
      </c>
      <c r="J45" s="64" t="s">
        <v>531</v>
      </c>
      <c r="K45" s="65">
        <v>1</v>
      </c>
      <c r="L45" s="249"/>
      <c r="M45" s="250"/>
      <c r="N45" s="237"/>
      <c r="O45" s="249"/>
      <c r="P45" s="250"/>
      <c r="Q45" s="241"/>
    </row>
    <row r="46" spans="2:19" ht="36">
      <c r="B46" s="61" t="s">
        <v>420</v>
      </c>
      <c r="C46" s="417" t="s">
        <v>14</v>
      </c>
      <c r="D46" s="62" t="s">
        <v>62</v>
      </c>
      <c r="E46" s="42" t="s">
        <v>544</v>
      </c>
      <c r="F46" s="19" t="s">
        <v>545</v>
      </c>
      <c r="G46" s="7" t="s">
        <v>471</v>
      </c>
      <c r="H46" s="18" t="s">
        <v>546</v>
      </c>
      <c r="I46" s="18" t="s">
        <v>499</v>
      </c>
      <c r="J46" s="7" t="s">
        <v>531</v>
      </c>
      <c r="K46" s="20">
        <v>1</v>
      </c>
      <c r="L46" s="251"/>
      <c r="M46" s="252"/>
      <c r="N46" s="238"/>
      <c r="O46" s="251"/>
      <c r="P46" s="252"/>
      <c r="Q46" s="240"/>
    </row>
    <row r="47" spans="2:19" ht="26.25" customHeight="1">
      <c r="B47" s="61"/>
      <c r="C47" s="417"/>
      <c r="D47" s="62"/>
      <c r="E47" s="42" t="s">
        <v>547</v>
      </c>
      <c r="F47" s="19" t="s">
        <v>548</v>
      </c>
      <c r="G47" s="7" t="s">
        <v>471</v>
      </c>
      <c r="H47" s="18" t="s">
        <v>549</v>
      </c>
      <c r="I47" s="18" t="s">
        <v>499</v>
      </c>
      <c r="J47" s="7" t="s">
        <v>531</v>
      </c>
      <c r="K47" s="20">
        <v>1</v>
      </c>
      <c r="L47" s="251"/>
      <c r="M47" s="252"/>
      <c r="N47" s="238"/>
      <c r="O47" s="251"/>
      <c r="P47" s="252"/>
      <c r="Q47" s="240"/>
    </row>
    <row r="48" spans="2:19" ht="28.5" customHeight="1">
      <c r="B48" s="61"/>
      <c r="C48" s="417"/>
      <c r="D48" s="62"/>
      <c r="E48" s="63" t="s">
        <v>297</v>
      </c>
      <c r="F48" s="68" t="s">
        <v>100</v>
      </c>
      <c r="G48" s="64" t="s">
        <v>62</v>
      </c>
      <c r="H48" s="64" t="s">
        <v>128</v>
      </c>
      <c r="I48" s="64" t="s">
        <v>499</v>
      </c>
      <c r="J48" s="64" t="s">
        <v>531</v>
      </c>
      <c r="K48" s="65">
        <v>1</v>
      </c>
      <c r="L48" s="249"/>
      <c r="M48" s="250"/>
      <c r="N48" s="237"/>
      <c r="O48" s="249"/>
      <c r="P48" s="250"/>
      <c r="Q48" s="241"/>
    </row>
    <row r="49" spans="2:19" ht="27" customHeight="1">
      <c r="B49" s="61"/>
      <c r="C49" s="417"/>
      <c r="D49" s="62"/>
      <c r="E49" s="42" t="s">
        <v>550</v>
      </c>
      <c r="F49" s="19" t="s">
        <v>551</v>
      </c>
      <c r="G49" s="7" t="s">
        <v>63</v>
      </c>
      <c r="H49" s="18" t="s">
        <v>552</v>
      </c>
      <c r="I49" s="18" t="s">
        <v>499</v>
      </c>
      <c r="J49" s="7" t="s">
        <v>531</v>
      </c>
      <c r="K49" s="20">
        <v>1</v>
      </c>
      <c r="L49" s="251"/>
      <c r="M49" s="252"/>
      <c r="N49" s="238"/>
      <c r="O49" s="251"/>
      <c r="P49" s="252"/>
      <c r="Q49" s="240"/>
    </row>
    <row r="50" spans="2:19" s="21" customFormat="1" ht="36">
      <c r="B50" s="66" t="s">
        <v>421</v>
      </c>
      <c r="C50" s="414" t="s">
        <v>18</v>
      </c>
      <c r="D50" s="55" t="s">
        <v>63</v>
      </c>
      <c r="E50" s="43" t="s">
        <v>553</v>
      </c>
      <c r="F50" s="12" t="s">
        <v>554</v>
      </c>
      <c r="G50" s="2" t="s">
        <v>471</v>
      </c>
      <c r="H50" s="2" t="s">
        <v>555</v>
      </c>
      <c r="I50" s="2" t="s">
        <v>499</v>
      </c>
      <c r="J50" s="2" t="s">
        <v>531</v>
      </c>
      <c r="K50" s="14">
        <v>1</v>
      </c>
      <c r="L50" s="253"/>
      <c r="M50" s="254"/>
      <c r="N50" s="239"/>
      <c r="O50" s="253"/>
      <c r="P50" s="254"/>
      <c r="Q50" s="242"/>
      <c r="S50" s="60"/>
    </row>
    <row r="51" spans="2:19" s="21" customFormat="1" ht="36">
      <c r="B51" s="66"/>
      <c r="C51" s="414"/>
      <c r="D51" s="55"/>
      <c r="E51" s="63" t="s">
        <v>298</v>
      </c>
      <c r="F51" s="68" t="s">
        <v>101</v>
      </c>
      <c r="G51" s="64" t="s">
        <v>63</v>
      </c>
      <c r="H51" s="64" t="s">
        <v>129</v>
      </c>
      <c r="I51" s="64" t="s">
        <v>499</v>
      </c>
      <c r="J51" s="64" t="s">
        <v>531</v>
      </c>
      <c r="K51" s="65">
        <v>1</v>
      </c>
      <c r="L51" s="249"/>
      <c r="M51" s="250"/>
      <c r="N51" s="237"/>
      <c r="O51" s="249"/>
      <c r="P51" s="250"/>
      <c r="Q51" s="241"/>
      <c r="S51" s="60"/>
    </row>
    <row r="52" spans="2:19" s="21" customFormat="1" ht="36">
      <c r="B52" s="66"/>
      <c r="C52" s="414"/>
      <c r="D52" s="55"/>
      <c r="E52" s="63" t="s">
        <v>299</v>
      </c>
      <c r="F52" s="64" t="s">
        <v>130</v>
      </c>
      <c r="G52" s="64" t="s">
        <v>484</v>
      </c>
      <c r="H52" s="64" t="s">
        <v>131</v>
      </c>
      <c r="I52" s="64" t="s">
        <v>499</v>
      </c>
      <c r="J52" s="64" t="s">
        <v>531</v>
      </c>
      <c r="K52" s="65">
        <v>1</v>
      </c>
      <c r="L52" s="249"/>
      <c r="M52" s="250"/>
      <c r="N52" s="237"/>
      <c r="O52" s="249"/>
      <c r="P52" s="250"/>
      <c r="Q52" s="241"/>
      <c r="S52" s="60"/>
    </row>
    <row r="53" spans="2:19" s="21" customFormat="1" ht="27.75" customHeight="1">
      <c r="B53" s="66" t="s">
        <v>422</v>
      </c>
      <c r="C53" s="418" t="s">
        <v>15</v>
      </c>
      <c r="D53" s="54" t="s">
        <v>63</v>
      </c>
      <c r="E53" s="63" t="s">
        <v>300</v>
      </c>
      <c r="F53" s="68" t="s">
        <v>102</v>
      </c>
      <c r="G53" s="64" t="s">
        <v>63</v>
      </c>
      <c r="H53" s="64" t="s">
        <v>556</v>
      </c>
      <c r="I53" s="64" t="s">
        <v>499</v>
      </c>
      <c r="J53" s="64" t="s">
        <v>531</v>
      </c>
      <c r="K53" s="65">
        <v>1</v>
      </c>
      <c r="L53" s="249"/>
      <c r="M53" s="250"/>
      <c r="N53" s="237"/>
      <c r="O53" s="249"/>
      <c r="P53" s="250"/>
      <c r="Q53" s="241"/>
      <c r="S53" s="60"/>
    </row>
    <row r="54" spans="2:19" s="21" customFormat="1" ht="24" customHeight="1">
      <c r="B54" s="66"/>
      <c r="C54" s="418"/>
      <c r="D54" s="54"/>
      <c r="E54" s="42" t="s">
        <v>557</v>
      </c>
      <c r="F54" s="19" t="s">
        <v>558</v>
      </c>
      <c r="G54" s="7" t="s">
        <v>484</v>
      </c>
      <c r="H54" s="18" t="s">
        <v>559</v>
      </c>
      <c r="I54" s="18" t="s">
        <v>499</v>
      </c>
      <c r="J54" s="7" t="s">
        <v>531</v>
      </c>
      <c r="K54" s="20">
        <v>1</v>
      </c>
      <c r="L54" s="273"/>
      <c r="M54" s="274"/>
      <c r="N54" s="243"/>
      <c r="O54" s="273"/>
      <c r="P54" s="274"/>
      <c r="Q54" s="244"/>
      <c r="S54" s="60"/>
    </row>
    <row r="55" spans="2:19" s="21" customFormat="1" ht="30.75" customHeight="1">
      <c r="B55" s="66"/>
      <c r="C55" s="418"/>
      <c r="D55" s="54"/>
      <c r="E55" s="42" t="s">
        <v>560</v>
      </c>
      <c r="F55" s="19" t="s">
        <v>561</v>
      </c>
      <c r="G55" s="7" t="s">
        <v>62</v>
      </c>
      <c r="H55" s="18" t="s">
        <v>562</v>
      </c>
      <c r="I55" s="18" t="s">
        <v>499</v>
      </c>
      <c r="J55" s="7" t="s">
        <v>531</v>
      </c>
      <c r="K55" s="20">
        <v>1</v>
      </c>
      <c r="L55" s="273"/>
      <c r="M55" s="274"/>
      <c r="N55" s="243"/>
      <c r="O55" s="273"/>
      <c r="P55" s="274"/>
      <c r="Q55" s="244"/>
      <c r="S55" s="60"/>
    </row>
    <row r="56" spans="2:19" s="21" customFormat="1" ht="27" customHeight="1">
      <c r="B56" s="66" t="s">
        <v>423</v>
      </c>
      <c r="C56" s="414" t="s">
        <v>19</v>
      </c>
      <c r="D56" s="55" t="s">
        <v>63</v>
      </c>
      <c r="E56" s="63" t="s">
        <v>301</v>
      </c>
      <c r="F56" s="68" t="s">
        <v>103</v>
      </c>
      <c r="G56" s="64" t="s">
        <v>63</v>
      </c>
      <c r="H56" s="64" t="s">
        <v>563</v>
      </c>
      <c r="I56" s="64" t="s">
        <v>499</v>
      </c>
      <c r="J56" s="64" t="s">
        <v>531</v>
      </c>
      <c r="K56" s="65">
        <v>1</v>
      </c>
      <c r="L56" s="249"/>
      <c r="M56" s="250"/>
      <c r="N56" s="237"/>
      <c r="O56" s="249"/>
      <c r="P56" s="250"/>
      <c r="Q56" s="241"/>
      <c r="S56" s="60"/>
    </row>
    <row r="57" spans="2:19" s="21" customFormat="1" ht="27" customHeight="1">
      <c r="B57" s="66"/>
      <c r="C57" s="414"/>
      <c r="D57" s="55"/>
      <c r="E57" s="43" t="s">
        <v>564</v>
      </c>
      <c r="F57" s="12" t="s">
        <v>558</v>
      </c>
      <c r="G57" s="2" t="s">
        <v>484</v>
      </c>
      <c r="H57" s="2" t="s">
        <v>565</v>
      </c>
      <c r="I57" s="2" t="s">
        <v>499</v>
      </c>
      <c r="J57" s="2" t="s">
        <v>531</v>
      </c>
      <c r="K57" s="14">
        <v>1</v>
      </c>
      <c r="L57" s="253"/>
      <c r="M57" s="254"/>
      <c r="N57" s="239"/>
      <c r="O57" s="253"/>
      <c r="P57" s="254"/>
      <c r="Q57" s="242"/>
      <c r="S57" s="60"/>
    </row>
    <row r="58" spans="2:19" s="21" customFormat="1" ht="30.75" customHeight="1">
      <c r="B58" s="66"/>
      <c r="C58" s="414"/>
      <c r="D58" s="55"/>
      <c r="E58" s="43" t="s">
        <v>566</v>
      </c>
      <c r="F58" s="12" t="s">
        <v>561</v>
      </c>
      <c r="G58" s="2" t="s">
        <v>62</v>
      </c>
      <c r="H58" s="2" t="s">
        <v>562</v>
      </c>
      <c r="I58" s="2" t="s">
        <v>499</v>
      </c>
      <c r="J58" s="2" t="s">
        <v>531</v>
      </c>
      <c r="K58" s="14">
        <v>1</v>
      </c>
      <c r="L58" s="253"/>
      <c r="M58" s="254"/>
      <c r="N58" s="239"/>
      <c r="O58" s="253"/>
      <c r="P58" s="254"/>
      <c r="Q58" s="242"/>
      <c r="S58" s="60"/>
    </row>
    <row r="59" spans="2:19" s="21" customFormat="1" ht="3.95" customHeight="1">
      <c r="B59" s="66"/>
      <c r="C59" s="72"/>
      <c r="D59" s="54"/>
      <c r="E59" s="44"/>
      <c r="F59" s="19"/>
      <c r="G59" s="18"/>
      <c r="H59" s="18"/>
      <c r="I59" s="18"/>
      <c r="J59" s="18"/>
      <c r="K59" s="20"/>
      <c r="L59" s="272"/>
      <c r="M59" s="272"/>
      <c r="N59" s="246"/>
      <c r="O59" s="272"/>
      <c r="P59" s="272"/>
      <c r="Q59" s="245"/>
      <c r="R59" s="23"/>
      <c r="S59" s="60"/>
    </row>
    <row r="60" spans="2:19" s="21" customFormat="1" ht="30" customHeight="1">
      <c r="B60" s="66" t="s">
        <v>424</v>
      </c>
      <c r="C60" s="418" t="s">
        <v>20</v>
      </c>
      <c r="D60" s="54" t="s">
        <v>63</v>
      </c>
      <c r="E60" s="63" t="s">
        <v>302</v>
      </c>
      <c r="F60" s="68" t="s">
        <v>104</v>
      </c>
      <c r="G60" s="64" t="s">
        <v>63</v>
      </c>
      <c r="H60" s="64" t="s">
        <v>567</v>
      </c>
      <c r="I60" s="64" t="s">
        <v>499</v>
      </c>
      <c r="J60" s="64" t="s">
        <v>531</v>
      </c>
      <c r="K60" s="65">
        <v>1</v>
      </c>
      <c r="L60" s="249"/>
      <c r="M60" s="250"/>
      <c r="N60" s="237"/>
      <c r="O60" s="249"/>
      <c r="P60" s="250"/>
      <c r="Q60" s="241"/>
      <c r="S60" s="60"/>
    </row>
    <row r="61" spans="2:19" s="21" customFormat="1" ht="35.25" customHeight="1">
      <c r="B61" s="66"/>
      <c r="C61" s="418"/>
      <c r="D61" s="54"/>
      <c r="E61" s="42" t="s">
        <v>568</v>
      </c>
      <c r="F61" s="19" t="s">
        <v>569</v>
      </c>
      <c r="G61" s="18" t="s">
        <v>484</v>
      </c>
      <c r="H61" s="18" t="s">
        <v>570</v>
      </c>
      <c r="I61" s="18" t="s">
        <v>499</v>
      </c>
      <c r="J61" s="7" t="s">
        <v>531</v>
      </c>
      <c r="K61" s="20">
        <v>1</v>
      </c>
      <c r="L61" s="273"/>
      <c r="M61" s="274"/>
      <c r="N61" s="243"/>
      <c r="O61" s="273"/>
      <c r="P61" s="274"/>
      <c r="Q61" s="244"/>
      <c r="S61" s="60"/>
    </row>
    <row r="62" spans="2:19" s="21" customFormat="1" ht="27.75" customHeight="1">
      <c r="B62" s="66" t="s">
        <v>425</v>
      </c>
      <c r="C62" s="414" t="s">
        <v>21</v>
      </c>
      <c r="D62" s="55" t="s">
        <v>63</v>
      </c>
      <c r="E62" s="43" t="s">
        <v>571</v>
      </c>
      <c r="F62" s="12" t="s">
        <v>572</v>
      </c>
      <c r="G62" s="2" t="s">
        <v>471</v>
      </c>
      <c r="H62" s="2" t="s">
        <v>573</v>
      </c>
      <c r="I62" s="2" t="s">
        <v>499</v>
      </c>
      <c r="J62" s="2" t="s">
        <v>531</v>
      </c>
      <c r="K62" s="14">
        <v>1</v>
      </c>
      <c r="L62" s="253"/>
      <c r="M62" s="254"/>
      <c r="N62" s="239"/>
      <c r="O62" s="253"/>
      <c r="P62" s="254"/>
      <c r="Q62" s="242"/>
      <c r="S62" s="60"/>
    </row>
    <row r="63" spans="2:19" s="21" customFormat="1" ht="30" customHeight="1">
      <c r="B63" s="66"/>
      <c r="C63" s="414"/>
      <c r="D63" s="55"/>
      <c r="E63" s="43" t="s">
        <v>574</v>
      </c>
      <c r="F63" s="2" t="s">
        <v>575</v>
      </c>
      <c r="G63" s="2" t="s">
        <v>471</v>
      </c>
      <c r="H63" s="2" t="s">
        <v>576</v>
      </c>
      <c r="I63" s="2" t="s">
        <v>499</v>
      </c>
      <c r="J63" s="2" t="s">
        <v>531</v>
      </c>
      <c r="K63" s="14">
        <v>1</v>
      </c>
      <c r="L63" s="253"/>
      <c r="M63" s="254"/>
      <c r="N63" s="239"/>
      <c r="O63" s="253"/>
      <c r="P63" s="254"/>
      <c r="Q63" s="242"/>
      <c r="S63" s="60"/>
    </row>
    <row r="64" spans="2:19" s="21" customFormat="1" ht="30" customHeight="1">
      <c r="B64" s="66"/>
      <c r="C64" s="414"/>
      <c r="D64" s="55"/>
      <c r="E64" s="43" t="s">
        <v>577</v>
      </c>
      <c r="F64" s="12" t="s">
        <v>578</v>
      </c>
      <c r="G64" s="2" t="s">
        <v>471</v>
      </c>
      <c r="H64" s="2" t="s">
        <v>579</v>
      </c>
      <c r="I64" s="2" t="s">
        <v>499</v>
      </c>
      <c r="J64" s="2" t="s">
        <v>531</v>
      </c>
      <c r="K64" s="14">
        <v>1</v>
      </c>
      <c r="L64" s="253"/>
      <c r="M64" s="254"/>
      <c r="N64" s="239"/>
      <c r="O64" s="253"/>
      <c r="P64" s="254"/>
      <c r="Q64" s="242"/>
      <c r="S64" s="60"/>
    </row>
    <row r="65" spans="2:19" s="21" customFormat="1" ht="27.75" customHeight="1">
      <c r="B65" s="66"/>
      <c r="C65" s="414"/>
      <c r="D65" s="55"/>
      <c r="E65" s="43" t="s">
        <v>580</v>
      </c>
      <c r="F65" s="12" t="s">
        <v>581</v>
      </c>
      <c r="G65" s="2" t="s">
        <v>62</v>
      </c>
      <c r="H65" s="2" t="s">
        <v>582</v>
      </c>
      <c r="I65" s="2" t="s">
        <v>499</v>
      </c>
      <c r="J65" s="2" t="s">
        <v>531</v>
      </c>
      <c r="K65" s="14">
        <v>1</v>
      </c>
      <c r="L65" s="253"/>
      <c r="M65" s="254"/>
      <c r="N65" s="239"/>
      <c r="O65" s="253"/>
      <c r="P65" s="254"/>
      <c r="Q65" s="242"/>
      <c r="S65" s="60"/>
    </row>
    <row r="66" spans="2:19" s="21" customFormat="1" ht="30.75" customHeight="1">
      <c r="B66" s="66"/>
      <c r="C66" s="414"/>
      <c r="D66" s="55"/>
      <c r="E66" s="63" t="s">
        <v>303</v>
      </c>
      <c r="F66" s="68" t="s">
        <v>105</v>
      </c>
      <c r="G66" s="64" t="s">
        <v>63</v>
      </c>
      <c r="H66" s="64" t="s">
        <v>134</v>
      </c>
      <c r="I66" s="64" t="s">
        <v>499</v>
      </c>
      <c r="J66" s="64" t="s">
        <v>531</v>
      </c>
      <c r="K66" s="65">
        <v>1</v>
      </c>
      <c r="L66" s="249"/>
      <c r="M66" s="250"/>
      <c r="N66" s="237"/>
      <c r="O66" s="249"/>
      <c r="P66" s="250"/>
      <c r="Q66" s="241"/>
      <c r="S66" s="60"/>
    </row>
    <row r="67" spans="2:19" s="21" customFormat="1" ht="31.5" customHeight="1">
      <c r="B67" s="66" t="s">
        <v>426</v>
      </c>
      <c r="C67" s="418" t="s">
        <v>22</v>
      </c>
      <c r="D67" s="54" t="s">
        <v>484</v>
      </c>
      <c r="E67" s="42" t="s">
        <v>583</v>
      </c>
      <c r="F67" s="19" t="s">
        <v>584</v>
      </c>
      <c r="G67" s="18" t="s">
        <v>471</v>
      </c>
      <c r="H67" s="18" t="s">
        <v>585</v>
      </c>
      <c r="I67" s="18" t="s">
        <v>499</v>
      </c>
      <c r="J67" s="7" t="s">
        <v>531</v>
      </c>
      <c r="K67" s="20">
        <v>1</v>
      </c>
      <c r="L67" s="273"/>
      <c r="M67" s="274"/>
      <c r="N67" s="243"/>
      <c r="O67" s="273"/>
      <c r="P67" s="274"/>
      <c r="Q67" s="244"/>
      <c r="S67" s="60"/>
    </row>
    <row r="68" spans="2:19" s="21" customFormat="1" ht="30.75" customHeight="1">
      <c r="B68" s="66"/>
      <c r="C68" s="418"/>
      <c r="D68" s="54"/>
      <c r="E68" s="42" t="s">
        <v>586</v>
      </c>
      <c r="F68" s="19" t="s">
        <v>587</v>
      </c>
      <c r="G68" s="18" t="s">
        <v>471</v>
      </c>
      <c r="H68" s="18" t="s">
        <v>588</v>
      </c>
      <c r="I68" s="18" t="s">
        <v>499</v>
      </c>
      <c r="J68" s="7" t="s">
        <v>531</v>
      </c>
      <c r="K68" s="20">
        <v>1</v>
      </c>
      <c r="L68" s="273"/>
      <c r="M68" s="274"/>
      <c r="N68" s="243"/>
      <c r="O68" s="273"/>
      <c r="P68" s="274"/>
      <c r="Q68" s="244"/>
      <c r="S68" s="60"/>
    </row>
    <row r="69" spans="2:19" s="21" customFormat="1" ht="31.5" customHeight="1">
      <c r="B69" s="66"/>
      <c r="C69" s="418"/>
      <c r="D69" s="54"/>
      <c r="E69" s="63" t="s">
        <v>304</v>
      </c>
      <c r="F69" s="68" t="s">
        <v>219</v>
      </c>
      <c r="G69" s="64" t="s">
        <v>62</v>
      </c>
      <c r="H69" s="64" t="s">
        <v>135</v>
      </c>
      <c r="I69" s="64" t="s">
        <v>499</v>
      </c>
      <c r="J69" s="64" t="s">
        <v>531</v>
      </c>
      <c r="K69" s="65">
        <v>1</v>
      </c>
      <c r="L69" s="249"/>
      <c r="M69" s="250"/>
      <c r="N69" s="237"/>
      <c r="O69" s="249"/>
      <c r="P69" s="250"/>
      <c r="Q69" s="241"/>
      <c r="S69" s="60"/>
    </row>
    <row r="70" spans="2:19" s="21" customFormat="1" ht="39" customHeight="1">
      <c r="B70" s="66"/>
      <c r="C70" s="418"/>
      <c r="D70" s="54"/>
      <c r="E70" s="42" t="s">
        <v>589</v>
      </c>
      <c r="F70" s="19" t="s">
        <v>590</v>
      </c>
      <c r="G70" s="18" t="s">
        <v>484</v>
      </c>
      <c r="H70" s="18" t="s">
        <v>591</v>
      </c>
      <c r="I70" s="18" t="s">
        <v>499</v>
      </c>
      <c r="J70" s="7" t="s">
        <v>531</v>
      </c>
      <c r="K70" s="22" t="s">
        <v>81</v>
      </c>
      <c r="L70" s="273"/>
      <c r="M70" s="274"/>
      <c r="N70" s="243"/>
      <c r="O70" s="273"/>
      <c r="P70" s="274"/>
      <c r="Q70" s="244"/>
      <c r="S70" s="60"/>
    </row>
    <row r="71" spans="2:19" s="21" customFormat="1" ht="28.5" customHeight="1">
      <c r="B71" s="66" t="s">
        <v>427</v>
      </c>
      <c r="C71" s="414" t="s">
        <v>23</v>
      </c>
      <c r="D71" s="55" t="s">
        <v>63</v>
      </c>
      <c r="E71" s="43" t="s">
        <v>592</v>
      </c>
      <c r="F71" s="12" t="s">
        <v>593</v>
      </c>
      <c r="G71" s="2" t="s">
        <v>471</v>
      </c>
      <c r="H71" s="2" t="s">
        <v>594</v>
      </c>
      <c r="I71" s="2" t="s">
        <v>499</v>
      </c>
      <c r="J71" s="2" t="s">
        <v>531</v>
      </c>
      <c r="K71" s="14">
        <v>1</v>
      </c>
      <c r="L71" s="253"/>
      <c r="M71" s="254"/>
      <c r="N71" s="239"/>
      <c r="O71" s="253"/>
      <c r="P71" s="254"/>
      <c r="Q71" s="242"/>
      <c r="S71" s="60"/>
    </row>
    <row r="72" spans="2:19" s="21" customFormat="1" ht="30" customHeight="1">
      <c r="B72" s="66"/>
      <c r="C72" s="414"/>
      <c r="D72" s="55"/>
      <c r="E72" s="43" t="s">
        <v>595</v>
      </c>
      <c r="F72" s="12" t="s">
        <v>596</v>
      </c>
      <c r="G72" s="2" t="s">
        <v>471</v>
      </c>
      <c r="H72" s="2" t="s">
        <v>597</v>
      </c>
      <c r="I72" s="2" t="s">
        <v>499</v>
      </c>
      <c r="J72" s="2" t="s">
        <v>531</v>
      </c>
      <c r="K72" s="14">
        <v>1</v>
      </c>
      <c r="L72" s="253"/>
      <c r="M72" s="254"/>
      <c r="N72" s="239"/>
      <c r="O72" s="253"/>
      <c r="P72" s="254"/>
      <c r="Q72" s="242"/>
      <c r="S72" s="60"/>
    </row>
    <row r="73" spans="2:19" s="21" customFormat="1" ht="28.5" customHeight="1">
      <c r="B73" s="66"/>
      <c r="C73" s="414"/>
      <c r="D73" s="55"/>
      <c r="E73" s="43" t="s">
        <v>598</v>
      </c>
      <c r="F73" s="12" t="s">
        <v>599</v>
      </c>
      <c r="G73" s="2" t="s">
        <v>63</v>
      </c>
      <c r="H73" s="2" t="s">
        <v>600</v>
      </c>
      <c r="I73" s="2" t="s">
        <v>499</v>
      </c>
      <c r="J73" s="2" t="s">
        <v>531</v>
      </c>
      <c r="K73" s="14">
        <v>1</v>
      </c>
      <c r="L73" s="253"/>
      <c r="M73" s="254"/>
      <c r="N73" s="239"/>
      <c r="O73" s="253"/>
      <c r="P73" s="254"/>
      <c r="Q73" s="242"/>
      <c r="S73" s="60"/>
    </row>
    <row r="74" spans="2:19" s="21" customFormat="1" ht="24.75" customHeight="1">
      <c r="B74" s="66"/>
      <c r="C74" s="414"/>
      <c r="D74" s="55"/>
      <c r="E74" s="63" t="s">
        <v>305</v>
      </c>
      <c r="F74" s="68" t="s">
        <v>288</v>
      </c>
      <c r="G74" s="64" t="s">
        <v>63</v>
      </c>
      <c r="H74" s="64" t="s">
        <v>136</v>
      </c>
      <c r="I74" s="64" t="s">
        <v>499</v>
      </c>
      <c r="J74" s="64" t="s">
        <v>531</v>
      </c>
      <c r="K74" s="65">
        <v>1</v>
      </c>
      <c r="L74" s="249"/>
      <c r="M74" s="250"/>
      <c r="N74" s="237"/>
      <c r="O74" s="249"/>
      <c r="P74" s="250"/>
      <c r="Q74" s="241"/>
      <c r="S74" s="60"/>
    </row>
    <row r="75" spans="2:19" s="21" customFormat="1" ht="28.5" customHeight="1">
      <c r="B75" s="66"/>
      <c r="C75" s="414"/>
      <c r="D75" s="55"/>
      <c r="E75" s="63" t="s">
        <v>306</v>
      </c>
      <c r="F75" s="68" t="s">
        <v>91</v>
      </c>
      <c r="G75" s="64" t="s">
        <v>484</v>
      </c>
      <c r="H75" s="64" t="s">
        <v>137</v>
      </c>
      <c r="I75" s="64" t="s">
        <v>499</v>
      </c>
      <c r="J75" s="64" t="s">
        <v>531</v>
      </c>
      <c r="K75" s="65">
        <v>1</v>
      </c>
      <c r="L75" s="249"/>
      <c r="M75" s="250"/>
      <c r="N75" s="237"/>
      <c r="O75" s="249"/>
      <c r="P75" s="250"/>
      <c r="Q75" s="241"/>
      <c r="S75" s="60"/>
    </row>
    <row r="76" spans="2:19" s="21" customFormat="1" ht="36">
      <c r="B76" s="66" t="s">
        <v>428</v>
      </c>
      <c r="C76" s="418" t="s">
        <v>601</v>
      </c>
      <c r="D76" s="54" t="s">
        <v>484</v>
      </c>
      <c r="E76" s="63" t="s">
        <v>307</v>
      </c>
      <c r="F76" s="68" t="s">
        <v>123</v>
      </c>
      <c r="G76" s="64" t="s">
        <v>471</v>
      </c>
      <c r="H76" s="64" t="s">
        <v>138</v>
      </c>
      <c r="I76" s="64" t="s">
        <v>499</v>
      </c>
      <c r="J76" s="64" t="s">
        <v>531</v>
      </c>
      <c r="K76" s="65">
        <v>1</v>
      </c>
      <c r="L76" s="249"/>
      <c r="M76" s="250"/>
      <c r="N76" s="237"/>
      <c r="O76" s="249"/>
      <c r="P76" s="250"/>
      <c r="Q76" s="241"/>
      <c r="S76" s="60"/>
    </row>
    <row r="77" spans="2:19" s="21" customFormat="1" ht="36">
      <c r="B77" s="66"/>
      <c r="C77" s="418"/>
      <c r="D77" s="54"/>
      <c r="E77" s="63" t="s">
        <v>308</v>
      </c>
      <c r="F77" s="68" t="s">
        <v>124</v>
      </c>
      <c r="G77" s="64" t="s">
        <v>63</v>
      </c>
      <c r="H77" s="64" t="s">
        <v>602</v>
      </c>
      <c r="I77" s="64" t="s">
        <v>499</v>
      </c>
      <c r="J77" s="64" t="s">
        <v>531</v>
      </c>
      <c r="K77" s="65">
        <v>1</v>
      </c>
      <c r="L77" s="249"/>
      <c r="M77" s="250"/>
      <c r="N77" s="237"/>
      <c r="O77" s="249"/>
      <c r="P77" s="250"/>
      <c r="Q77" s="241"/>
      <c r="S77" s="60"/>
    </row>
    <row r="78" spans="2:19" s="21" customFormat="1" ht="36">
      <c r="B78" s="66"/>
      <c r="C78" s="418"/>
      <c r="D78" s="54"/>
      <c r="E78" s="63" t="s">
        <v>309</v>
      </c>
      <c r="F78" s="68" t="s">
        <v>91</v>
      </c>
      <c r="G78" s="64" t="s">
        <v>484</v>
      </c>
      <c r="H78" s="64" t="s">
        <v>139</v>
      </c>
      <c r="I78" s="64" t="s">
        <v>499</v>
      </c>
      <c r="J78" s="64" t="s">
        <v>531</v>
      </c>
      <c r="K78" s="65">
        <v>1</v>
      </c>
      <c r="L78" s="249"/>
      <c r="M78" s="250"/>
      <c r="N78" s="237"/>
      <c r="O78" s="249"/>
      <c r="P78" s="250"/>
      <c r="Q78" s="241"/>
      <c r="S78" s="60"/>
    </row>
    <row r="79" spans="2:19" s="21" customFormat="1" ht="3.95" customHeight="1">
      <c r="B79" s="66"/>
      <c r="C79" s="72"/>
      <c r="D79" s="54"/>
      <c r="E79" s="44"/>
      <c r="F79" s="19"/>
      <c r="G79" s="18"/>
      <c r="H79" s="18"/>
      <c r="I79" s="18"/>
      <c r="J79" s="18"/>
      <c r="K79" s="20"/>
      <c r="L79" s="272"/>
      <c r="M79" s="272"/>
      <c r="N79" s="246"/>
      <c r="O79" s="272"/>
      <c r="P79" s="272"/>
      <c r="Q79" s="245"/>
      <c r="R79" s="23"/>
      <c r="S79" s="60"/>
    </row>
    <row r="80" spans="2:19" s="21" customFormat="1" ht="36">
      <c r="B80" s="66" t="s">
        <v>429</v>
      </c>
      <c r="C80" s="414" t="s">
        <v>24</v>
      </c>
      <c r="D80" s="55" t="s">
        <v>484</v>
      </c>
      <c r="E80" s="43">
        <v>60</v>
      </c>
      <c r="F80" s="12" t="s">
        <v>603</v>
      </c>
      <c r="G80" s="2" t="s">
        <v>471</v>
      </c>
      <c r="H80" s="2" t="s">
        <v>604</v>
      </c>
      <c r="I80" s="2" t="s">
        <v>499</v>
      </c>
      <c r="J80" s="2" t="s">
        <v>531</v>
      </c>
      <c r="K80" s="14">
        <v>1</v>
      </c>
      <c r="L80" s="253"/>
      <c r="M80" s="254"/>
      <c r="N80" s="239"/>
      <c r="O80" s="253"/>
      <c r="P80" s="254"/>
      <c r="Q80" s="242"/>
      <c r="S80" s="60"/>
    </row>
    <row r="81" spans="2:19" s="21" customFormat="1" ht="26.25" customHeight="1">
      <c r="B81" s="66"/>
      <c r="C81" s="414"/>
      <c r="D81" s="55"/>
      <c r="E81" s="63" t="s">
        <v>310</v>
      </c>
      <c r="F81" s="68" t="s">
        <v>106</v>
      </c>
      <c r="G81" s="64" t="s">
        <v>605</v>
      </c>
      <c r="H81" s="64" t="s">
        <v>140</v>
      </c>
      <c r="I81" s="64" t="s">
        <v>499</v>
      </c>
      <c r="J81" s="64" t="s">
        <v>531</v>
      </c>
      <c r="K81" s="65">
        <v>1</v>
      </c>
      <c r="L81" s="249"/>
      <c r="M81" s="250"/>
      <c r="N81" s="237"/>
      <c r="O81" s="249"/>
      <c r="P81" s="250"/>
      <c r="Q81" s="241"/>
      <c r="S81" s="60"/>
    </row>
    <row r="82" spans="2:19" ht="30.75" customHeight="1">
      <c r="B82" s="61"/>
      <c r="C82" s="414"/>
      <c r="D82" s="55"/>
      <c r="E82" s="63" t="s">
        <v>311</v>
      </c>
      <c r="F82" s="68" t="s">
        <v>91</v>
      </c>
      <c r="G82" s="64" t="s">
        <v>484</v>
      </c>
      <c r="H82" s="64" t="s">
        <v>141</v>
      </c>
      <c r="I82" s="64" t="s">
        <v>499</v>
      </c>
      <c r="J82" s="64" t="s">
        <v>531</v>
      </c>
      <c r="K82" s="65">
        <v>1</v>
      </c>
      <c r="L82" s="249"/>
      <c r="M82" s="250"/>
      <c r="N82" s="237"/>
      <c r="O82" s="249"/>
      <c r="P82" s="250"/>
      <c r="Q82" s="241"/>
    </row>
    <row r="83" spans="2:19" ht="9.75" customHeight="1">
      <c r="B83" s="61"/>
      <c r="C83" s="72"/>
      <c r="D83" s="72"/>
      <c r="E83" s="44"/>
      <c r="F83" s="34"/>
      <c r="G83" s="28"/>
      <c r="H83" s="28"/>
      <c r="I83" s="28"/>
      <c r="J83" s="28"/>
      <c r="K83" s="35"/>
      <c r="L83" s="28"/>
      <c r="M83" s="28"/>
      <c r="N83" s="49"/>
      <c r="O83" s="28"/>
      <c r="P83" s="28"/>
      <c r="Q83" s="38"/>
      <c r="R83" s="47"/>
    </row>
    <row r="84" spans="2:19">
      <c r="B84" s="61"/>
      <c r="C84" s="413" t="s">
        <v>4</v>
      </c>
      <c r="D84" s="422"/>
      <c r="E84" s="422"/>
      <c r="F84" s="422"/>
      <c r="G84" s="422"/>
      <c r="H84" s="422"/>
      <c r="I84" s="422"/>
      <c r="J84" s="422"/>
      <c r="K84" s="422"/>
      <c r="L84" s="422"/>
      <c r="M84" s="422"/>
      <c r="N84" s="422"/>
      <c r="O84" s="53"/>
      <c r="P84" s="53"/>
      <c r="Q84" s="17"/>
    </row>
    <row r="85" spans="2:19" s="21" customFormat="1" ht="3.95" customHeight="1">
      <c r="B85" s="66"/>
      <c r="C85" s="59"/>
      <c r="D85" s="1"/>
      <c r="E85" s="1"/>
      <c r="F85" s="1"/>
      <c r="G85" s="1"/>
      <c r="H85" s="1"/>
      <c r="I85" s="1"/>
      <c r="J85" s="1"/>
      <c r="K85" s="1"/>
      <c r="L85" s="1"/>
      <c r="M85" s="1"/>
      <c r="N85" s="1"/>
      <c r="O85" s="1"/>
      <c r="P85" s="1"/>
      <c r="Q85" s="76"/>
      <c r="R85" s="23"/>
      <c r="S85" s="60"/>
    </row>
    <row r="86" spans="2:19" ht="32.25" customHeight="1">
      <c r="B86" s="61" t="s">
        <v>430</v>
      </c>
      <c r="C86" s="417" t="s">
        <v>66</v>
      </c>
      <c r="D86" s="62" t="s">
        <v>62</v>
      </c>
      <c r="E86" s="63" t="s">
        <v>606</v>
      </c>
      <c r="F86" s="68" t="s">
        <v>607</v>
      </c>
      <c r="G86" s="64" t="s">
        <v>471</v>
      </c>
      <c r="H86" s="64" t="s">
        <v>608</v>
      </c>
      <c r="I86" s="64" t="s">
        <v>499</v>
      </c>
      <c r="J86" s="64" t="s">
        <v>609</v>
      </c>
      <c r="K86" s="65">
        <v>1</v>
      </c>
      <c r="L86" s="249"/>
      <c r="M86" s="250"/>
      <c r="N86" s="237"/>
      <c r="O86" s="249"/>
      <c r="P86" s="250"/>
      <c r="Q86" s="241"/>
    </row>
    <row r="87" spans="2:19" ht="27" customHeight="1">
      <c r="B87" s="61"/>
      <c r="C87" s="417"/>
      <c r="D87" s="62"/>
      <c r="E87" s="42" t="s">
        <v>610</v>
      </c>
      <c r="F87" s="10" t="s">
        <v>611</v>
      </c>
      <c r="G87" s="7" t="s">
        <v>62</v>
      </c>
      <c r="H87" s="7" t="s">
        <v>612</v>
      </c>
      <c r="I87" s="18" t="s">
        <v>499</v>
      </c>
      <c r="J87" s="7" t="s">
        <v>609</v>
      </c>
      <c r="K87" s="20">
        <v>1</v>
      </c>
      <c r="L87" s="251"/>
      <c r="M87" s="252"/>
      <c r="N87" s="238"/>
      <c r="O87" s="251"/>
      <c r="P87" s="252"/>
      <c r="Q87" s="240"/>
    </row>
    <row r="88" spans="2:19" ht="28.5" customHeight="1">
      <c r="B88" s="61"/>
      <c r="C88" s="417"/>
      <c r="D88" s="62"/>
      <c r="E88" s="42" t="s">
        <v>312</v>
      </c>
      <c r="F88" s="10" t="s">
        <v>107</v>
      </c>
      <c r="G88" s="7" t="s">
        <v>63</v>
      </c>
      <c r="H88" s="7" t="s">
        <v>142</v>
      </c>
      <c r="I88" s="18" t="s">
        <v>499</v>
      </c>
      <c r="J88" s="7" t="s">
        <v>609</v>
      </c>
      <c r="K88" s="20" t="s">
        <v>64</v>
      </c>
      <c r="L88" s="251"/>
      <c r="M88" s="252"/>
      <c r="N88" s="238"/>
      <c r="O88" s="251"/>
      <c r="P88" s="252"/>
      <c r="Q88" s="240"/>
    </row>
    <row r="89" spans="2:19" ht="47.25" customHeight="1">
      <c r="B89" s="61"/>
      <c r="C89" s="417"/>
      <c r="D89" s="62"/>
      <c r="E89" s="63" t="s">
        <v>313</v>
      </c>
      <c r="F89" s="68" t="s">
        <v>108</v>
      </c>
      <c r="G89" s="64" t="s">
        <v>63</v>
      </c>
      <c r="H89" s="64" t="s">
        <v>613</v>
      </c>
      <c r="I89" s="64" t="s">
        <v>524</v>
      </c>
      <c r="J89" s="64" t="s">
        <v>609</v>
      </c>
      <c r="K89" s="69" t="s">
        <v>109</v>
      </c>
      <c r="L89" s="249"/>
      <c r="M89" s="250"/>
      <c r="N89" s="237"/>
      <c r="O89" s="249"/>
      <c r="P89" s="250"/>
      <c r="Q89" s="241"/>
    </row>
    <row r="90" spans="2:19" ht="27" customHeight="1">
      <c r="B90" s="61"/>
      <c r="C90" s="417"/>
      <c r="D90" s="62"/>
      <c r="E90" s="42" t="s">
        <v>614</v>
      </c>
      <c r="F90" s="10" t="s">
        <v>526</v>
      </c>
      <c r="G90" s="7" t="s">
        <v>484</v>
      </c>
      <c r="H90" s="18" t="s">
        <v>527</v>
      </c>
      <c r="I90" s="18" t="s">
        <v>524</v>
      </c>
      <c r="J90" s="7" t="s">
        <v>609</v>
      </c>
      <c r="K90" s="11" t="s">
        <v>109</v>
      </c>
      <c r="L90" s="251"/>
      <c r="M90" s="252"/>
      <c r="N90" s="238"/>
      <c r="O90" s="251"/>
      <c r="P90" s="252"/>
      <c r="Q90" s="240"/>
    </row>
    <row r="91" spans="2:19" ht="29.25" customHeight="1">
      <c r="B91" s="61" t="s">
        <v>431</v>
      </c>
      <c r="C91" s="424" t="s">
        <v>25</v>
      </c>
      <c r="D91" s="77" t="s">
        <v>62</v>
      </c>
      <c r="E91" s="63" t="s">
        <v>314</v>
      </c>
      <c r="F91" s="68" t="s">
        <v>269</v>
      </c>
      <c r="G91" s="64" t="s">
        <v>471</v>
      </c>
      <c r="H91" s="64" t="s">
        <v>143</v>
      </c>
      <c r="I91" s="64" t="s">
        <v>499</v>
      </c>
      <c r="J91" s="64" t="s">
        <v>615</v>
      </c>
      <c r="K91" s="65">
        <v>1</v>
      </c>
      <c r="L91" s="276"/>
      <c r="M91" s="250"/>
      <c r="N91" s="237"/>
      <c r="O91" s="249"/>
      <c r="P91" s="250"/>
      <c r="Q91" s="241"/>
    </row>
    <row r="92" spans="2:19" ht="33" customHeight="1">
      <c r="B92" s="61"/>
      <c r="C92" s="424"/>
      <c r="D92" s="77"/>
      <c r="E92" s="43" t="s">
        <v>616</v>
      </c>
      <c r="F92" s="12" t="s">
        <v>617</v>
      </c>
      <c r="G92" s="2" t="s">
        <v>471</v>
      </c>
      <c r="H92" s="2" t="s">
        <v>618</v>
      </c>
      <c r="I92" s="2" t="s">
        <v>499</v>
      </c>
      <c r="J92" s="2" t="s">
        <v>615</v>
      </c>
      <c r="K92" s="14" t="s">
        <v>619</v>
      </c>
      <c r="L92" s="253"/>
      <c r="M92" s="254"/>
      <c r="N92" s="239"/>
      <c r="O92" s="253"/>
      <c r="P92" s="254"/>
      <c r="Q92" s="242"/>
    </row>
    <row r="93" spans="2:19" ht="30" customHeight="1">
      <c r="B93" s="61"/>
      <c r="C93" s="424"/>
      <c r="D93" s="77"/>
      <c r="E93" s="43" t="s">
        <v>620</v>
      </c>
      <c r="F93" s="12" t="s">
        <v>621</v>
      </c>
      <c r="G93" s="2" t="s">
        <v>471</v>
      </c>
      <c r="H93" s="2" t="s">
        <v>622</v>
      </c>
      <c r="I93" s="2" t="s">
        <v>499</v>
      </c>
      <c r="J93" s="2" t="s">
        <v>615</v>
      </c>
      <c r="K93" s="14" t="s">
        <v>619</v>
      </c>
      <c r="L93" s="253"/>
      <c r="M93" s="254"/>
      <c r="N93" s="239"/>
      <c r="O93" s="253"/>
      <c r="P93" s="254"/>
      <c r="Q93" s="242"/>
    </row>
    <row r="94" spans="2:19" ht="27.75" customHeight="1">
      <c r="B94" s="61"/>
      <c r="C94" s="424"/>
      <c r="D94" s="77"/>
      <c r="E94" s="43" t="s">
        <v>623</v>
      </c>
      <c r="F94" s="12" t="s">
        <v>624</v>
      </c>
      <c r="G94" s="2" t="s">
        <v>471</v>
      </c>
      <c r="H94" s="2" t="s">
        <v>625</v>
      </c>
      <c r="I94" s="2" t="s">
        <v>499</v>
      </c>
      <c r="J94" s="2" t="s">
        <v>615</v>
      </c>
      <c r="K94" s="13" t="s">
        <v>64</v>
      </c>
      <c r="L94" s="253"/>
      <c r="M94" s="254"/>
      <c r="N94" s="239"/>
      <c r="O94" s="253"/>
      <c r="P94" s="254"/>
      <c r="Q94" s="242"/>
    </row>
    <row r="95" spans="2:19" ht="39" customHeight="1">
      <c r="B95" s="61"/>
      <c r="C95" s="424"/>
      <c r="D95" s="77"/>
      <c r="E95" s="63" t="s">
        <v>315</v>
      </c>
      <c r="F95" s="68" t="s">
        <v>67</v>
      </c>
      <c r="G95" s="64" t="s">
        <v>471</v>
      </c>
      <c r="H95" s="64" t="s">
        <v>962</v>
      </c>
      <c r="I95" s="64" t="s">
        <v>499</v>
      </c>
      <c r="J95" s="64" t="s">
        <v>615</v>
      </c>
      <c r="K95" s="69" t="s">
        <v>81</v>
      </c>
      <c r="L95" s="249"/>
      <c r="M95" s="250"/>
      <c r="N95" s="237"/>
      <c r="O95" s="249"/>
      <c r="P95" s="250"/>
      <c r="Q95" s="241"/>
    </row>
    <row r="96" spans="2:19" ht="27" customHeight="1">
      <c r="B96" s="61"/>
      <c r="C96" s="424"/>
      <c r="D96" s="77"/>
      <c r="E96" s="63" t="s">
        <v>316</v>
      </c>
      <c r="F96" s="68" t="s">
        <v>110</v>
      </c>
      <c r="G96" s="64" t="s">
        <v>63</v>
      </c>
      <c r="H96" s="64" t="s">
        <v>961</v>
      </c>
      <c r="I96" s="64" t="s">
        <v>499</v>
      </c>
      <c r="J96" s="64" t="s">
        <v>615</v>
      </c>
      <c r="K96" s="65" t="s">
        <v>111</v>
      </c>
      <c r="L96" s="277"/>
      <c r="M96" s="250"/>
      <c r="N96" s="237"/>
      <c r="O96" s="249"/>
      <c r="P96" s="250"/>
      <c r="Q96" s="241"/>
    </row>
    <row r="97" spans="2:19" ht="36.75" customHeight="1">
      <c r="B97" s="61"/>
      <c r="C97" s="424"/>
      <c r="D97" s="77"/>
      <c r="E97" s="43" t="s">
        <v>626</v>
      </c>
      <c r="F97" s="12" t="s">
        <v>627</v>
      </c>
      <c r="G97" s="2" t="s">
        <v>63</v>
      </c>
      <c r="H97" s="2" t="s">
        <v>963</v>
      </c>
      <c r="I97" s="2" t="s">
        <v>499</v>
      </c>
      <c r="J97" s="2" t="s">
        <v>615</v>
      </c>
      <c r="K97" s="13" t="s">
        <v>628</v>
      </c>
      <c r="L97" s="253"/>
      <c r="M97" s="254"/>
      <c r="N97" s="239"/>
      <c r="O97" s="253"/>
      <c r="P97" s="254"/>
      <c r="Q97" s="242"/>
    </row>
    <row r="98" spans="2:19" ht="28.5" customHeight="1">
      <c r="B98" s="61"/>
      <c r="C98" s="424"/>
      <c r="D98" s="77"/>
      <c r="E98" s="63" t="s">
        <v>317</v>
      </c>
      <c r="F98" s="68" t="s">
        <v>112</v>
      </c>
      <c r="G98" s="64" t="s">
        <v>484</v>
      </c>
      <c r="H98" s="64" t="s">
        <v>144</v>
      </c>
      <c r="I98" s="64" t="s">
        <v>499</v>
      </c>
      <c r="J98" s="64" t="s">
        <v>629</v>
      </c>
      <c r="K98" s="69" t="s">
        <v>114</v>
      </c>
      <c r="L98" s="249"/>
      <c r="M98" s="250"/>
      <c r="N98" s="237"/>
      <c r="O98" s="249"/>
      <c r="P98" s="250"/>
      <c r="Q98" s="241"/>
    </row>
    <row r="99" spans="2:19" ht="31.5" customHeight="1">
      <c r="B99" s="61" t="s">
        <v>432</v>
      </c>
      <c r="C99" s="417" t="s">
        <v>26</v>
      </c>
      <c r="D99" s="62" t="s">
        <v>62</v>
      </c>
      <c r="E99" s="42" t="s">
        <v>630</v>
      </c>
      <c r="F99" s="10" t="s">
        <v>631</v>
      </c>
      <c r="G99" s="7" t="s">
        <v>471</v>
      </c>
      <c r="H99" s="7" t="s">
        <v>632</v>
      </c>
      <c r="I99" s="18" t="s">
        <v>499</v>
      </c>
      <c r="J99" s="7" t="s">
        <v>633</v>
      </c>
      <c r="K99" s="11" t="s">
        <v>634</v>
      </c>
      <c r="L99" s="251"/>
      <c r="M99" s="252"/>
      <c r="N99" s="238"/>
      <c r="O99" s="251"/>
      <c r="P99" s="252"/>
      <c r="Q99" s="240"/>
    </row>
    <row r="100" spans="2:19" ht="30" customHeight="1">
      <c r="B100" s="61"/>
      <c r="C100" s="417"/>
      <c r="D100" s="62"/>
      <c r="E100" s="42" t="s">
        <v>635</v>
      </c>
      <c r="F100" s="10" t="s">
        <v>636</v>
      </c>
      <c r="G100" s="7" t="s">
        <v>471</v>
      </c>
      <c r="H100" s="7" t="s">
        <v>637</v>
      </c>
      <c r="I100" s="18" t="s">
        <v>499</v>
      </c>
      <c r="J100" s="7" t="s">
        <v>633</v>
      </c>
      <c r="K100" s="8">
        <v>1</v>
      </c>
      <c r="L100" s="251"/>
      <c r="M100" s="252"/>
      <c r="N100" s="238"/>
      <c r="O100" s="251"/>
      <c r="P100" s="252"/>
      <c r="Q100" s="240"/>
    </row>
    <row r="101" spans="2:19" ht="30" customHeight="1">
      <c r="B101" s="61"/>
      <c r="C101" s="417"/>
      <c r="D101" s="62"/>
      <c r="E101" s="63" t="s">
        <v>318</v>
      </c>
      <c r="F101" s="68" t="s">
        <v>115</v>
      </c>
      <c r="G101" s="64" t="s">
        <v>63</v>
      </c>
      <c r="H101" s="64" t="s">
        <v>145</v>
      </c>
      <c r="I101" s="64" t="s">
        <v>499</v>
      </c>
      <c r="J101" s="64" t="s">
        <v>633</v>
      </c>
      <c r="K101" s="69" t="s">
        <v>116</v>
      </c>
      <c r="L101" s="249"/>
      <c r="M101" s="250"/>
      <c r="N101" s="237"/>
      <c r="O101" s="249"/>
      <c r="P101" s="250"/>
      <c r="Q101" s="241"/>
    </row>
    <row r="102" spans="2:19" s="21" customFormat="1" ht="3.95" customHeight="1">
      <c r="B102" s="66"/>
      <c r="C102" s="72"/>
      <c r="D102" s="54"/>
      <c r="E102" s="44"/>
      <c r="F102" s="19"/>
      <c r="G102" s="18"/>
      <c r="H102" s="18"/>
      <c r="I102" s="18"/>
      <c r="J102" s="18"/>
      <c r="K102" s="22"/>
      <c r="L102" s="272"/>
      <c r="M102" s="272"/>
      <c r="N102" s="246"/>
      <c r="O102" s="272"/>
      <c r="P102" s="272"/>
      <c r="Q102" s="245"/>
      <c r="R102" s="23"/>
      <c r="S102" s="60"/>
    </row>
    <row r="103" spans="2:19" ht="27">
      <c r="B103" s="61" t="s">
        <v>433</v>
      </c>
      <c r="C103" s="414" t="s">
        <v>27</v>
      </c>
      <c r="D103" s="55" t="s">
        <v>63</v>
      </c>
      <c r="E103" s="63" t="s">
        <v>319</v>
      </c>
      <c r="F103" s="68" t="s">
        <v>69</v>
      </c>
      <c r="G103" s="64" t="s">
        <v>471</v>
      </c>
      <c r="H103" s="64" t="s">
        <v>241</v>
      </c>
      <c r="I103" s="64" t="s">
        <v>499</v>
      </c>
      <c r="J103" s="64" t="s">
        <v>638</v>
      </c>
      <c r="K103" s="65">
        <v>1</v>
      </c>
      <c r="L103" s="249"/>
      <c r="M103" s="250"/>
      <c r="N103" s="237"/>
      <c r="O103" s="249"/>
      <c r="P103" s="250"/>
      <c r="Q103" s="241"/>
    </row>
    <row r="104" spans="2:19" ht="27">
      <c r="B104" s="61"/>
      <c r="C104" s="414"/>
      <c r="D104" s="55"/>
      <c r="E104" s="43" t="s">
        <v>639</v>
      </c>
      <c r="F104" s="12" t="s">
        <v>640</v>
      </c>
      <c r="G104" s="2" t="s">
        <v>471</v>
      </c>
      <c r="H104" s="2" t="s">
        <v>641</v>
      </c>
      <c r="I104" s="2" t="s">
        <v>499</v>
      </c>
      <c r="J104" s="2" t="s">
        <v>638</v>
      </c>
      <c r="K104" s="14">
        <v>1</v>
      </c>
      <c r="L104" s="253"/>
      <c r="M104" s="254"/>
      <c r="N104" s="239"/>
      <c r="O104" s="253"/>
      <c r="P104" s="254"/>
      <c r="Q104" s="242"/>
    </row>
    <row r="105" spans="2:19" ht="27">
      <c r="B105" s="61"/>
      <c r="C105" s="414"/>
      <c r="D105" s="55"/>
      <c r="E105" s="63" t="s">
        <v>320</v>
      </c>
      <c r="F105" s="68" t="s">
        <v>117</v>
      </c>
      <c r="G105" s="64" t="s">
        <v>471</v>
      </c>
      <c r="H105" s="64" t="s">
        <v>146</v>
      </c>
      <c r="I105" s="64" t="s">
        <v>499</v>
      </c>
      <c r="J105" s="64" t="s">
        <v>638</v>
      </c>
      <c r="K105" s="65">
        <v>1</v>
      </c>
      <c r="L105" s="249"/>
      <c r="M105" s="250"/>
      <c r="N105" s="237"/>
      <c r="O105" s="249"/>
      <c r="P105" s="250"/>
      <c r="Q105" s="241"/>
    </row>
    <row r="106" spans="2:19" ht="36">
      <c r="B106" s="61"/>
      <c r="C106" s="414"/>
      <c r="D106" s="55"/>
      <c r="E106" s="63" t="s">
        <v>321</v>
      </c>
      <c r="F106" s="68" t="s">
        <v>118</v>
      </c>
      <c r="G106" s="64" t="s">
        <v>471</v>
      </c>
      <c r="H106" s="64" t="s">
        <v>642</v>
      </c>
      <c r="I106" s="64" t="s">
        <v>499</v>
      </c>
      <c r="J106" s="64" t="s">
        <v>638</v>
      </c>
      <c r="K106" s="65">
        <v>1</v>
      </c>
      <c r="L106" s="249"/>
      <c r="M106" s="250"/>
      <c r="N106" s="237"/>
      <c r="O106" s="249"/>
      <c r="P106" s="250"/>
      <c r="Q106" s="241"/>
    </row>
    <row r="107" spans="2:19" ht="27">
      <c r="B107" s="61"/>
      <c r="C107" s="414"/>
      <c r="D107" s="55"/>
      <c r="E107" s="43" t="s">
        <v>643</v>
      </c>
      <c r="F107" s="12" t="s">
        <v>36</v>
      </c>
      <c r="G107" s="2" t="s">
        <v>471</v>
      </c>
      <c r="H107" s="2" t="s">
        <v>644</v>
      </c>
      <c r="I107" s="2" t="s">
        <v>499</v>
      </c>
      <c r="J107" s="2" t="s">
        <v>638</v>
      </c>
      <c r="K107" s="14">
        <v>1</v>
      </c>
      <c r="L107" s="253"/>
      <c r="M107" s="254"/>
      <c r="N107" s="239"/>
      <c r="O107" s="253"/>
      <c r="P107" s="254"/>
      <c r="Q107" s="242"/>
    </row>
    <row r="108" spans="2:19" ht="27">
      <c r="B108" s="61"/>
      <c r="C108" s="414"/>
      <c r="D108" s="55"/>
      <c r="E108" s="63" t="s">
        <v>322</v>
      </c>
      <c r="F108" s="68" t="s">
        <v>119</v>
      </c>
      <c r="G108" s="64" t="s">
        <v>471</v>
      </c>
      <c r="H108" s="64" t="s">
        <v>148</v>
      </c>
      <c r="I108" s="64" t="s">
        <v>499</v>
      </c>
      <c r="J108" s="64" t="s">
        <v>638</v>
      </c>
      <c r="K108" s="65">
        <v>1</v>
      </c>
      <c r="L108" s="249"/>
      <c r="M108" s="250"/>
      <c r="N108" s="237"/>
      <c r="O108" s="249"/>
      <c r="P108" s="250"/>
      <c r="Q108" s="241"/>
    </row>
    <row r="109" spans="2:19" ht="36">
      <c r="B109" s="61"/>
      <c r="C109" s="414"/>
      <c r="D109" s="55"/>
      <c r="E109" s="63" t="s">
        <v>323</v>
      </c>
      <c r="F109" s="68" t="s">
        <v>120</v>
      </c>
      <c r="G109" s="64" t="s">
        <v>471</v>
      </c>
      <c r="H109" s="64" t="s">
        <v>645</v>
      </c>
      <c r="I109" s="64" t="s">
        <v>499</v>
      </c>
      <c r="J109" s="64" t="s">
        <v>638</v>
      </c>
      <c r="K109" s="65">
        <v>1</v>
      </c>
      <c r="L109" s="249"/>
      <c r="M109" s="250"/>
      <c r="N109" s="237"/>
      <c r="O109" s="249"/>
      <c r="P109" s="250"/>
      <c r="Q109" s="241"/>
    </row>
    <row r="110" spans="2:19" ht="27">
      <c r="B110" s="61"/>
      <c r="C110" s="414"/>
      <c r="D110" s="55"/>
      <c r="E110" s="43" t="s">
        <v>646</v>
      </c>
      <c r="F110" s="12" t="s">
        <v>647</v>
      </c>
      <c r="G110" s="2" t="s">
        <v>62</v>
      </c>
      <c r="H110" s="2" t="s">
        <v>648</v>
      </c>
      <c r="I110" s="2" t="s">
        <v>499</v>
      </c>
      <c r="J110" s="2" t="s">
        <v>638</v>
      </c>
      <c r="K110" s="14">
        <v>1</v>
      </c>
      <c r="L110" s="253"/>
      <c r="M110" s="254"/>
      <c r="N110" s="239"/>
      <c r="O110" s="253"/>
      <c r="P110" s="254"/>
      <c r="Q110" s="242"/>
    </row>
    <row r="111" spans="2:19" ht="27">
      <c r="B111" s="61"/>
      <c r="C111" s="414"/>
      <c r="D111" s="55"/>
      <c r="E111" s="43" t="s">
        <v>649</v>
      </c>
      <c r="F111" s="12" t="s">
        <v>650</v>
      </c>
      <c r="G111" s="2" t="s">
        <v>471</v>
      </c>
      <c r="H111" s="2" t="s">
        <v>651</v>
      </c>
      <c r="I111" s="2" t="s">
        <v>499</v>
      </c>
      <c r="J111" s="2" t="s">
        <v>638</v>
      </c>
      <c r="K111" s="14">
        <v>1</v>
      </c>
      <c r="L111" s="253"/>
      <c r="M111" s="254"/>
      <c r="N111" s="239"/>
      <c r="O111" s="253"/>
      <c r="P111" s="254"/>
      <c r="Q111" s="242"/>
    </row>
    <row r="112" spans="2:19" ht="27">
      <c r="B112" s="61"/>
      <c r="C112" s="414"/>
      <c r="D112" s="55"/>
      <c r="E112" s="63" t="s">
        <v>324</v>
      </c>
      <c r="F112" s="68" t="s">
        <v>289</v>
      </c>
      <c r="G112" s="64" t="s">
        <v>62</v>
      </c>
      <c r="H112" s="64" t="s">
        <v>149</v>
      </c>
      <c r="I112" s="64" t="s">
        <v>499</v>
      </c>
      <c r="J112" s="64" t="s">
        <v>638</v>
      </c>
      <c r="K112" s="65">
        <v>1</v>
      </c>
      <c r="L112" s="249"/>
      <c r="M112" s="250"/>
      <c r="N112" s="237"/>
      <c r="O112" s="249"/>
      <c r="P112" s="250"/>
      <c r="Q112" s="241"/>
    </row>
    <row r="113" spans="2:17" ht="36">
      <c r="B113" s="61"/>
      <c r="C113" s="414"/>
      <c r="D113" s="55"/>
      <c r="E113" s="43" t="s">
        <v>652</v>
      </c>
      <c r="F113" s="12" t="s">
        <v>653</v>
      </c>
      <c r="G113" s="2" t="s">
        <v>63</v>
      </c>
      <c r="H113" s="2" t="s">
        <v>654</v>
      </c>
      <c r="I113" s="2" t="s">
        <v>499</v>
      </c>
      <c r="J113" s="2" t="s">
        <v>638</v>
      </c>
      <c r="K113" s="14">
        <v>1</v>
      </c>
      <c r="L113" s="253"/>
      <c r="M113" s="254"/>
      <c r="N113" s="239"/>
      <c r="O113" s="253"/>
      <c r="P113" s="254"/>
      <c r="Q113" s="242"/>
    </row>
    <row r="114" spans="2:17" ht="27">
      <c r="B114" s="61"/>
      <c r="C114" s="414"/>
      <c r="D114" s="55"/>
      <c r="E114" s="63" t="s">
        <v>325</v>
      </c>
      <c r="F114" s="68" t="s">
        <v>271</v>
      </c>
      <c r="G114" s="64" t="s">
        <v>63</v>
      </c>
      <c r="H114" s="64" t="s">
        <v>150</v>
      </c>
      <c r="I114" s="64" t="s">
        <v>499</v>
      </c>
      <c r="J114" s="64" t="s">
        <v>638</v>
      </c>
      <c r="K114" s="65">
        <v>1</v>
      </c>
      <c r="L114" s="249"/>
      <c r="M114" s="250"/>
      <c r="N114" s="237"/>
      <c r="O114" s="249"/>
      <c r="P114" s="250"/>
      <c r="Q114" s="241"/>
    </row>
    <row r="115" spans="2:17" ht="36">
      <c r="B115" s="61"/>
      <c r="C115" s="414"/>
      <c r="D115" s="55"/>
      <c r="E115" s="63" t="s">
        <v>326</v>
      </c>
      <c r="F115" s="68" t="s">
        <v>91</v>
      </c>
      <c r="G115" s="64" t="s">
        <v>484</v>
      </c>
      <c r="H115" s="64" t="s">
        <v>655</v>
      </c>
      <c r="I115" s="64" t="s">
        <v>499</v>
      </c>
      <c r="J115" s="64" t="s">
        <v>638</v>
      </c>
      <c r="K115" s="65">
        <v>1</v>
      </c>
      <c r="L115" s="249"/>
      <c r="M115" s="250"/>
      <c r="N115" s="237"/>
      <c r="O115" s="249"/>
      <c r="P115" s="250"/>
      <c r="Q115" s="241"/>
    </row>
    <row r="116" spans="2:17" ht="36">
      <c r="B116" s="61" t="s">
        <v>434</v>
      </c>
      <c r="C116" s="417" t="s">
        <v>28</v>
      </c>
      <c r="D116" s="62" t="s">
        <v>63</v>
      </c>
      <c r="E116" s="42" t="s">
        <v>656</v>
      </c>
      <c r="F116" s="10" t="s">
        <v>657</v>
      </c>
      <c r="G116" s="7" t="s">
        <v>471</v>
      </c>
      <c r="H116" s="7" t="s">
        <v>658</v>
      </c>
      <c r="I116" s="18" t="s">
        <v>499</v>
      </c>
      <c r="J116" s="18" t="s">
        <v>638</v>
      </c>
      <c r="K116" s="20">
        <v>1</v>
      </c>
      <c r="L116" s="251"/>
      <c r="M116" s="252"/>
      <c r="N116" s="238"/>
      <c r="O116" s="251"/>
      <c r="P116" s="252"/>
      <c r="Q116" s="240"/>
    </row>
    <row r="117" spans="2:17" ht="27">
      <c r="B117" s="61"/>
      <c r="C117" s="417"/>
      <c r="D117" s="62"/>
      <c r="E117" s="63" t="s">
        <v>327</v>
      </c>
      <c r="F117" s="68" t="s">
        <v>270</v>
      </c>
      <c r="G117" s="64" t="s">
        <v>63</v>
      </c>
      <c r="H117" s="64" t="s">
        <v>151</v>
      </c>
      <c r="I117" s="64" t="s">
        <v>499</v>
      </c>
      <c r="J117" s="64" t="s">
        <v>638</v>
      </c>
      <c r="K117" s="65">
        <v>1</v>
      </c>
      <c r="L117" s="249"/>
      <c r="M117" s="250"/>
      <c r="N117" s="237"/>
      <c r="O117" s="249"/>
      <c r="P117" s="250"/>
      <c r="Q117" s="241"/>
    </row>
    <row r="118" spans="2:17" ht="27">
      <c r="B118" s="61"/>
      <c r="C118" s="417"/>
      <c r="D118" s="62"/>
      <c r="E118" s="63" t="s">
        <v>328</v>
      </c>
      <c r="F118" s="68" t="s">
        <v>91</v>
      </c>
      <c r="G118" s="64" t="s">
        <v>484</v>
      </c>
      <c r="H118" s="64" t="s">
        <v>141</v>
      </c>
      <c r="I118" s="64" t="s">
        <v>499</v>
      </c>
      <c r="J118" s="64" t="s">
        <v>638</v>
      </c>
      <c r="K118" s="65">
        <v>1</v>
      </c>
      <c r="L118" s="249"/>
      <c r="M118" s="250"/>
      <c r="N118" s="237"/>
      <c r="O118" s="249"/>
      <c r="P118" s="250"/>
      <c r="Q118" s="241"/>
    </row>
    <row r="119" spans="2:17" ht="27">
      <c r="B119" s="61" t="s">
        <v>435</v>
      </c>
      <c r="C119" s="414" t="s">
        <v>71</v>
      </c>
      <c r="D119" s="55" t="s">
        <v>484</v>
      </c>
      <c r="E119" s="63" t="s">
        <v>329</v>
      </c>
      <c r="F119" s="68" t="s">
        <v>39</v>
      </c>
      <c r="G119" s="64" t="s">
        <v>471</v>
      </c>
      <c r="H119" s="68" t="s">
        <v>964</v>
      </c>
      <c r="I119" s="64" t="s">
        <v>499</v>
      </c>
      <c r="J119" s="64" t="s">
        <v>615</v>
      </c>
      <c r="K119" s="69" t="s">
        <v>965</v>
      </c>
      <c r="L119" s="249"/>
      <c r="M119" s="250"/>
      <c r="N119" s="237"/>
      <c r="O119" s="249"/>
      <c r="P119" s="250"/>
      <c r="Q119" s="241"/>
    </row>
    <row r="120" spans="2:17" ht="27">
      <c r="B120" s="61"/>
      <c r="C120" s="414"/>
      <c r="D120" s="55"/>
      <c r="E120" s="63" t="s">
        <v>330</v>
      </c>
      <c r="F120" s="68" t="s">
        <v>276</v>
      </c>
      <c r="G120" s="64" t="s">
        <v>471</v>
      </c>
      <c r="H120" s="68" t="s">
        <v>277</v>
      </c>
      <c r="I120" s="64" t="s">
        <v>499</v>
      </c>
      <c r="J120" s="64" t="s">
        <v>615</v>
      </c>
      <c r="K120" s="65">
        <v>1</v>
      </c>
      <c r="L120" s="249"/>
      <c r="M120" s="250"/>
      <c r="N120" s="237"/>
      <c r="O120" s="249"/>
      <c r="P120" s="250"/>
      <c r="Q120" s="241"/>
    </row>
    <row r="121" spans="2:17" ht="27">
      <c r="B121" s="61"/>
      <c r="C121" s="414"/>
      <c r="D121" s="55"/>
      <c r="E121" s="63" t="s">
        <v>331</v>
      </c>
      <c r="F121" s="68" t="s">
        <v>29</v>
      </c>
      <c r="G121" s="64" t="s">
        <v>471</v>
      </c>
      <c r="H121" s="68" t="s">
        <v>278</v>
      </c>
      <c r="I121" s="64" t="s">
        <v>499</v>
      </c>
      <c r="J121" s="64" t="s">
        <v>615</v>
      </c>
      <c r="K121" s="69" t="s">
        <v>121</v>
      </c>
      <c r="L121" s="249"/>
      <c r="M121" s="250"/>
      <c r="N121" s="237"/>
      <c r="O121" s="249"/>
      <c r="P121" s="250"/>
      <c r="Q121" s="241"/>
    </row>
    <row r="122" spans="2:17" ht="34.5" customHeight="1">
      <c r="B122" s="61"/>
      <c r="C122" s="414"/>
      <c r="D122" s="55"/>
      <c r="E122" s="63" t="s">
        <v>332</v>
      </c>
      <c r="F122" s="68" t="s">
        <v>251</v>
      </c>
      <c r="G122" s="64" t="s">
        <v>471</v>
      </c>
      <c r="H122" s="68" t="s">
        <v>659</v>
      </c>
      <c r="I122" s="64" t="s">
        <v>499</v>
      </c>
      <c r="J122" s="64" t="s">
        <v>615</v>
      </c>
      <c r="K122" s="69" t="s">
        <v>121</v>
      </c>
      <c r="L122" s="249"/>
      <c r="M122" s="250"/>
      <c r="N122" s="237"/>
      <c r="O122" s="249"/>
      <c r="P122" s="250"/>
      <c r="Q122" s="241"/>
    </row>
    <row r="123" spans="2:17" ht="27">
      <c r="B123" s="61"/>
      <c r="C123" s="414"/>
      <c r="D123" s="55"/>
      <c r="E123" s="63" t="s">
        <v>333</v>
      </c>
      <c r="F123" s="68" t="s">
        <v>248</v>
      </c>
      <c r="G123" s="64" t="s">
        <v>471</v>
      </c>
      <c r="H123" s="68" t="s">
        <v>279</v>
      </c>
      <c r="I123" s="64" t="s">
        <v>499</v>
      </c>
      <c r="J123" s="64" t="s">
        <v>615</v>
      </c>
      <c r="K123" s="69" t="s">
        <v>249</v>
      </c>
      <c r="L123" s="249"/>
      <c r="M123" s="250"/>
      <c r="N123" s="237"/>
      <c r="O123" s="249"/>
      <c r="P123" s="250"/>
      <c r="Q123" s="241"/>
    </row>
    <row r="124" spans="2:17" ht="35.25" customHeight="1">
      <c r="B124" s="61"/>
      <c r="C124" s="414"/>
      <c r="D124" s="55"/>
      <c r="E124" s="63" t="s">
        <v>334</v>
      </c>
      <c r="F124" s="68" t="s">
        <v>660</v>
      </c>
      <c r="G124" s="64" t="s">
        <v>471</v>
      </c>
      <c r="H124" s="68" t="s">
        <v>661</v>
      </c>
      <c r="I124" s="64" t="s">
        <v>499</v>
      </c>
      <c r="J124" s="64" t="s">
        <v>615</v>
      </c>
      <c r="K124" s="69" t="s">
        <v>121</v>
      </c>
      <c r="L124" s="249"/>
      <c r="M124" s="250"/>
      <c r="N124" s="237"/>
      <c r="O124" s="249"/>
      <c r="P124" s="250"/>
      <c r="Q124" s="241"/>
    </row>
    <row r="125" spans="2:17" ht="35.25" customHeight="1">
      <c r="B125" s="61"/>
      <c r="C125" s="414"/>
      <c r="D125" s="55"/>
      <c r="E125" s="63" t="s">
        <v>335</v>
      </c>
      <c r="F125" s="68" t="s">
        <v>250</v>
      </c>
      <c r="G125" s="64" t="s">
        <v>471</v>
      </c>
      <c r="H125" s="68" t="s">
        <v>662</v>
      </c>
      <c r="I125" s="64" t="s">
        <v>499</v>
      </c>
      <c r="J125" s="64" t="s">
        <v>615</v>
      </c>
      <c r="K125" s="65">
        <v>1</v>
      </c>
      <c r="L125" s="249"/>
      <c r="M125" s="250"/>
      <c r="N125" s="237"/>
      <c r="O125" s="249"/>
      <c r="P125" s="250"/>
      <c r="Q125" s="241"/>
    </row>
    <row r="126" spans="2:17" ht="36.75" customHeight="1">
      <c r="B126" s="61"/>
      <c r="C126" s="414"/>
      <c r="D126" s="55"/>
      <c r="E126" s="63" t="s">
        <v>336</v>
      </c>
      <c r="F126" s="68" t="s">
        <v>31</v>
      </c>
      <c r="G126" s="64" t="s">
        <v>471</v>
      </c>
      <c r="H126" s="68" t="s">
        <v>663</v>
      </c>
      <c r="I126" s="64" t="s">
        <v>499</v>
      </c>
      <c r="J126" s="64" t="s">
        <v>615</v>
      </c>
      <c r="K126" s="69" t="s">
        <v>121</v>
      </c>
      <c r="L126" s="249"/>
      <c r="M126" s="250"/>
      <c r="N126" s="237"/>
      <c r="O126" s="249"/>
      <c r="P126" s="250"/>
      <c r="Q126" s="241"/>
    </row>
    <row r="127" spans="2:17" ht="27.75" customHeight="1">
      <c r="B127" s="61"/>
      <c r="C127" s="414"/>
      <c r="D127" s="55"/>
      <c r="E127" s="63" t="s">
        <v>337</v>
      </c>
      <c r="F127" s="68" t="s">
        <v>32</v>
      </c>
      <c r="G127" s="64" t="s">
        <v>471</v>
      </c>
      <c r="H127" s="68" t="s">
        <v>199</v>
      </c>
      <c r="I127" s="64" t="s">
        <v>499</v>
      </c>
      <c r="J127" s="64" t="s">
        <v>615</v>
      </c>
      <c r="K127" s="69" t="s">
        <v>121</v>
      </c>
      <c r="L127" s="249"/>
      <c r="M127" s="250"/>
      <c r="N127" s="237"/>
      <c r="O127" s="249"/>
      <c r="P127" s="250"/>
      <c r="Q127" s="241"/>
    </row>
    <row r="128" spans="2:17" ht="29.25" customHeight="1">
      <c r="B128" s="61"/>
      <c r="C128" s="414"/>
      <c r="D128" s="55"/>
      <c r="E128" s="63" t="s">
        <v>338</v>
      </c>
      <c r="F128" s="68" t="s">
        <v>33</v>
      </c>
      <c r="G128" s="64" t="s">
        <v>471</v>
      </c>
      <c r="H128" s="68" t="s">
        <v>200</v>
      </c>
      <c r="I128" s="64" t="s">
        <v>499</v>
      </c>
      <c r="J128" s="64" t="s">
        <v>615</v>
      </c>
      <c r="K128" s="69" t="s">
        <v>121</v>
      </c>
      <c r="L128" s="249"/>
      <c r="M128" s="250"/>
      <c r="N128" s="237"/>
      <c r="O128" s="249"/>
      <c r="P128" s="250"/>
      <c r="Q128" s="241"/>
    </row>
    <row r="129" spans="2:19" ht="29.25" customHeight="1">
      <c r="B129" s="61"/>
      <c r="C129" s="414"/>
      <c r="D129" s="55"/>
      <c r="E129" s="63" t="s">
        <v>339</v>
      </c>
      <c r="F129" s="68" t="s">
        <v>34</v>
      </c>
      <c r="G129" s="64" t="s">
        <v>471</v>
      </c>
      <c r="H129" s="68" t="s">
        <v>201</v>
      </c>
      <c r="I129" s="64" t="s">
        <v>499</v>
      </c>
      <c r="J129" s="64" t="s">
        <v>615</v>
      </c>
      <c r="K129" s="69" t="s">
        <v>121</v>
      </c>
      <c r="L129" s="249"/>
      <c r="M129" s="250"/>
      <c r="N129" s="237"/>
      <c r="O129" s="249"/>
      <c r="P129" s="250"/>
      <c r="Q129" s="241"/>
    </row>
    <row r="130" spans="2:19" ht="39" customHeight="1">
      <c r="B130" s="61"/>
      <c r="C130" s="414"/>
      <c r="D130" s="55"/>
      <c r="E130" s="63" t="s">
        <v>340</v>
      </c>
      <c r="F130" s="68" t="s">
        <v>35</v>
      </c>
      <c r="G130" s="64" t="s">
        <v>471</v>
      </c>
      <c r="H130" s="68" t="s">
        <v>664</v>
      </c>
      <c r="I130" s="64" t="s">
        <v>499</v>
      </c>
      <c r="J130" s="64" t="s">
        <v>615</v>
      </c>
      <c r="K130" s="69" t="s">
        <v>121</v>
      </c>
      <c r="L130" s="249"/>
      <c r="M130" s="250"/>
      <c r="N130" s="237"/>
      <c r="O130" s="249"/>
      <c r="P130" s="250"/>
      <c r="Q130" s="241"/>
    </row>
    <row r="131" spans="2:19" ht="33.75" customHeight="1">
      <c r="B131" s="61"/>
      <c r="C131" s="414"/>
      <c r="D131" s="55"/>
      <c r="E131" s="63" t="s">
        <v>341</v>
      </c>
      <c r="F131" s="68" t="s">
        <v>36</v>
      </c>
      <c r="G131" s="64" t="s">
        <v>471</v>
      </c>
      <c r="H131" s="68" t="s">
        <v>966</v>
      </c>
      <c r="I131" s="64" t="s">
        <v>499</v>
      </c>
      <c r="J131" s="64" t="s">
        <v>615</v>
      </c>
      <c r="K131" s="69" t="s">
        <v>121</v>
      </c>
      <c r="L131" s="249"/>
      <c r="M131" s="250"/>
      <c r="N131" s="237"/>
      <c r="O131" s="249"/>
      <c r="P131" s="250"/>
      <c r="Q131" s="241"/>
    </row>
    <row r="132" spans="2:19" ht="30" customHeight="1">
      <c r="B132" s="61"/>
      <c r="C132" s="414"/>
      <c r="D132" s="55"/>
      <c r="E132" s="63" t="s">
        <v>342</v>
      </c>
      <c r="F132" s="68" t="s">
        <v>37</v>
      </c>
      <c r="G132" s="64" t="s">
        <v>471</v>
      </c>
      <c r="H132" s="68" t="s">
        <v>665</v>
      </c>
      <c r="I132" s="64" t="s">
        <v>499</v>
      </c>
      <c r="J132" s="64" t="s">
        <v>615</v>
      </c>
      <c r="K132" s="69" t="s">
        <v>121</v>
      </c>
      <c r="L132" s="249"/>
      <c r="M132" s="250"/>
      <c r="N132" s="237"/>
      <c r="O132" s="249"/>
      <c r="P132" s="250"/>
      <c r="Q132" s="241"/>
    </row>
    <row r="133" spans="2:19" ht="36">
      <c r="B133" s="61"/>
      <c r="C133" s="414"/>
      <c r="D133" s="55"/>
      <c r="E133" s="63" t="s">
        <v>343</v>
      </c>
      <c r="F133" s="68" t="s">
        <v>38</v>
      </c>
      <c r="G133" s="64" t="s">
        <v>471</v>
      </c>
      <c r="H133" s="68" t="s">
        <v>666</v>
      </c>
      <c r="I133" s="64" t="s">
        <v>499</v>
      </c>
      <c r="J133" s="64" t="s">
        <v>615</v>
      </c>
      <c r="K133" s="69" t="s">
        <v>121</v>
      </c>
      <c r="L133" s="249"/>
      <c r="M133" s="250"/>
      <c r="N133" s="237"/>
      <c r="O133" s="249"/>
      <c r="P133" s="250"/>
      <c r="Q133" s="241"/>
    </row>
    <row r="134" spans="2:19" ht="36">
      <c r="B134" s="61"/>
      <c r="C134" s="414"/>
      <c r="D134" s="55"/>
      <c r="E134" s="63" t="s">
        <v>344</v>
      </c>
      <c r="F134" s="68" t="s">
        <v>283</v>
      </c>
      <c r="G134" s="64" t="s">
        <v>471</v>
      </c>
      <c r="H134" s="68" t="s">
        <v>667</v>
      </c>
      <c r="I134" s="64" t="s">
        <v>499</v>
      </c>
      <c r="J134" s="64" t="s">
        <v>615</v>
      </c>
      <c r="K134" s="69" t="s">
        <v>121</v>
      </c>
      <c r="L134" s="249"/>
      <c r="M134" s="250"/>
      <c r="N134" s="237"/>
      <c r="O134" s="249"/>
      <c r="P134" s="250"/>
      <c r="Q134" s="241"/>
    </row>
    <row r="135" spans="2:19" ht="36">
      <c r="B135" s="61"/>
      <c r="C135" s="414"/>
      <c r="D135" s="55"/>
      <c r="E135" s="63" t="s">
        <v>345</v>
      </c>
      <c r="F135" s="68" t="s">
        <v>272</v>
      </c>
      <c r="G135" s="64" t="s">
        <v>63</v>
      </c>
      <c r="H135" s="68" t="s">
        <v>668</v>
      </c>
      <c r="I135" s="64" t="s">
        <v>499</v>
      </c>
      <c r="J135" s="64" t="s">
        <v>615</v>
      </c>
      <c r="K135" s="69" t="s">
        <v>121</v>
      </c>
      <c r="L135" s="249"/>
      <c r="M135" s="250"/>
      <c r="N135" s="237"/>
      <c r="O135" s="249"/>
      <c r="P135" s="250"/>
      <c r="Q135" s="241"/>
    </row>
    <row r="136" spans="2:19" s="21" customFormat="1" ht="3" customHeight="1">
      <c r="B136" s="66"/>
      <c r="C136" s="419"/>
      <c r="D136" s="419"/>
      <c r="E136" s="44"/>
      <c r="F136" s="19"/>
      <c r="G136" s="18"/>
      <c r="H136" s="19"/>
      <c r="I136" s="18"/>
      <c r="J136" s="18"/>
      <c r="K136" s="22"/>
      <c r="L136" s="272"/>
      <c r="M136" s="272"/>
      <c r="N136" s="246"/>
      <c r="O136" s="278"/>
      <c r="P136" s="278"/>
      <c r="Q136" s="247"/>
      <c r="S136" s="60"/>
    </row>
    <row r="137" spans="2:19" s="21" customFormat="1" ht="22.5">
      <c r="B137" s="66" t="s">
        <v>436</v>
      </c>
      <c r="C137" s="418" t="s">
        <v>936</v>
      </c>
      <c r="D137" s="214" t="s">
        <v>484</v>
      </c>
      <c r="E137" s="44" t="s">
        <v>346</v>
      </c>
      <c r="F137" s="19" t="s">
        <v>902</v>
      </c>
      <c r="G137" s="18" t="s">
        <v>471</v>
      </c>
      <c r="H137" s="19" t="s">
        <v>922</v>
      </c>
      <c r="I137" s="18" t="s">
        <v>499</v>
      </c>
      <c r="J137" s="18" t="s">
        <v>174</v>
      </c>
      <c r="K137" s="22" t="s">
        <v>260</v>
      </c>
      <c r="L137" s="273"/>
      <c r="M137" s="274"/>
      <c r="N137" s="243"/>
      <c r="O137" s="273"/>
      <c r="P137" s="274"/>
      <c r="Q137" s="244"/>
      <c r="S137" s="60"/>
    </row>
    <row r="138" spans="2:19" s="21" customFormat="1" ht="27">
      <c r="B138" s="66"/>
      <c r="C138" s="418"/>
      <c r="D138" s="114"/>
      <c r="E138" s="44" t="s">
        <v>347</v>
      </c>
      <c r="F138" s="19" t="s">
        <v>915</v>
      </c>
      <c r="G138" s="18" t="s">
        <v>471</v>
      </c>
      <c r="H138" s="19" t="s">
        <v>916</v>
      </c>
      <c r="I138" s="18" t="s">
        <v>499</v>
      </c>
      <c r="J138" s="18" t="s">
        <v>174</v>
      </c>
      <c r="K138" s="22" t="s">
        <v>64</v>
      </c>
      <c r="L138" s="273"/>
      <c r="M138" s="274"/>
      <c r="N138" s="243"/>
      <c r="O138" s="273"/>
      <c r="P138" s="274"/>
      <c r="Q138" s="244"/>
      <c r="S138" s="60"/>
    </row>
    <row r="139" spans="2:19" s="21" customFormat="1" ht="27">
      <c r="B139" s="66"/>
      <c r="C139" s="418"/>
      <c r="D139" s="114"/>
      <c r="E139" s="44" t="s">
        <v>348</v>
      </c>
      <c r="F139" s="19" t="s">
        <v>903</v>
      </c>
      <c r="G139" s="18" t="s">
        <v>471</v>
      </c>
      <c r="H139" s="19" t="s">
        <v>917</v>
      </c>
      <c r="I139" s="18" t="s">
        <v>499</v>
      </c>
      <c r="J139" s="18" t="s">
        <v>174</v>
      </c>
      <c r="K139" s="22" t="s">
        <v>64</v>
      </c>
      <c r="L139" s="273"/>
      <c r="M139" s="274"/>
      <c r="N139" s="243"/>
      <c r="O139" s="273"/>
      <c r="P139" s="274"/>
      <c r="Q139" s="244"/>
      <c r="S139" s="60"/>
    </row>
    <row r="140" spans="2:19" s="21" customFormat="1" ht="27">
      <c r="B140" s="66"/>
      <c r="C140" s="418"/>
      <c r="D140" s="114"/>
      <c r="E140" s="44" t="s">
        <v>349</v>
      </c>
      <c r="F140" s="19" t="s">
        <v>904</v>
      </c>
      <c r="G140" s="18" t="s">
        <v>62</v>
      </c>
      <c r="H140" s="19" t="s">
        <v>918</v>
      </c>
      <c r="I140" s="18" t="s">
        <v>499</v>
      </c>
      <c r="J140" s="18" t="s">
        <v>174</v>
      </c>
      <c r="K140" s="20">
        <v>1</v>
      </c>
      <c r="L140" s="273"/>
      <c r="M140" s="274"/>
      <c r="N140" s="243"/>
      <c r="O140" s="273"/>
      <c r="P140" s="274"/>
      <c r="Q140" s="244"/>
      <c r="S140" s="60"/>
    </row>
    <row r="141" spans="2:19" s="21" customFormat="1" ht="27">
      <c r="B141" s="66"/>
      <c r="C141" s="418"/>
      <c r="D141" s="114"/>
      <c r="E141" s="44" t="s">
        <v>669</v>
      </c>
      <c r="F141" s="19" t="s">
        <v>905</v>
      </c>
      <c r="G141" s="18" t="s">
        <v>62</v>
      </c>
      <c r="H141" s="19" t="s">
        <v>919</v>
      </c>
      <c r="I141" s="18" t="s">
        <v>499</v>
      </c>
      <c r="J141" s="18" t="s">
        <v>174</v>
      </c>
      <c r="K141" s="20">
        <v>1</v>
      </c>
      <c r="L141" s="273"/>
      <c r="M141" s="274"/>
      <c r="N141" s="243"/>
      <c r="O141" s="273"/>
      <c r="P141" s="274"/>
      <c r="Q141" s="244"/>
      <c r="S141" s="60"/>
    </row>
    <row r="142" spans="2:19" s="21" customFormat="1" ht="18">
      <c r="B142" s="66"/>
      <c r="C142" s="418"/>
      <c r="D142" s="114"/>
      <c r="E142" s="44" t="s">
        <v>671</v>
      </c>
      <c r="F142" s="19" t="s">
        <v>906</v>
      </c>
      <c r="G142" s="18" t="s">
        <v>62</v>
      </c>
      <c r="H142" s="19" t="s">
        <v>920</v>
      </c>
      <c r="I142" s="18" t="s">
        <v>937</v>
      </c>
      <c r="J142" s="18" t="s">
        <v>174</v>
      </c>
      <c r="K142" s="22" t="s">
        <v>64</v>
      </c>
      <c r="L142" s="273"/>
      <c r="M142" s="274"/>
      <c r="N142" s="243"/>
      <c r="O142" s="273"/>
      <c r="P142" s="274"/>
      <c r="Q142" s="244"/>
      <c r="S142" s="60"/>
    </row>
    <row r="143" spans="2:19" s="21" customFormat="1" ht="27">
      <c r="B143" s="66"/>
      <c r="C143" s="418"/>
      <c r="D143" s="114"/>
      <c r="E143" s="44" t="s">
        <v>673</v>
      </c>
      <c r="F143" s="19" t="s">
        <v>907</v>
      </c>
      <c r="G143" s="18" t="s">
        <v>62</v>
      </c>
      <c r="H143" s="19" t="s">
        <v>921</v>
      </c>
      <c r="I143" s="18" t="s">
        <v>499</v>
      </c>
      <c r="J143" s="18" t="s">
        <v>174</v>
      </c>
      <c r="K143" s="20">
        <v>1</v>
      </c>
      <c r="L143" s="273"/>
      <c r="M143" s="274"/>
      <c r="N143" s="243"/>
      <c r="O143" s="273"/>
      <c r="P143" s="274"/>
      <c r="Q143" s="244"/>
      <c r="S143" s="60"/>
    </row>
    <row r="144" spans="2:19" s="21" customFormat="1" ht="27">
      <c r="B144" s="66"/>
      <c r="C144" s="418"/>
      <c r="D144" s="114"/>
      <c r="E144" s="44" t="s">
        <v>350</v>
      </c>
      <c r="F144" s="19" t="s">
        <v>908</v>
      </c>
      <c r="G144" s="18" t="s">
        <v>63</v>
      </c>
      <c r="H144" s="19" t="s">
        <v>923</v>
      </c>
      <c r="I144" s="18" t="s">
        <v>499</v>
      </c>
      <c r="J144" s="18" t="s">
        <v>174</v>
      </c>
      <c r="K144" s="20">
        <v>1</v>
      </c>
      <c r="L144" s="273"/>
      <c r="M144" s="274"/>
      <c r="N144" s="243"/>
      <c r="O144" s="273"/>
      <c r="P144" s="274"/>
      <c r="Q144" s="244"/>
      <c r="S144" s="60"/>
    </row>
    <row r="145" spans="2:19" s="21" customFormat="1" ht="27">
      <c r="B145" s="66"/>
      <c r="C145" s="418"/>
      <c r="D145" s="114"/>
      <c r="E145" s="44" t="s">
        <v>351</v>
      </c>
      <c r="F145" s="19" t="s">
        <v>909</v>
      </c>
      <c r="G145" s="18" t="s">
        <v>63</v>
      </c>
      <c r="H145" s="19" t="s">
        <v>946</v>
      </c>
      <c r="I145" s="18" t="s">
        <v>499</v>
      </c>
      <c r="J145" s="18" t="s">
        <v>174</v>
      </c>
      <c r="K145" s="20">
        <v>1</v>
      </c>
      <c r="L145" s="273"/>
      <c r="M145" s="274"/>
      <c r="N145" s="243"/>
      <c r="O145" s="273"/>
      <c r="P145" s="274"/>
      <c r="Q145" s="244"/>
      <c r="S145" s="60"/>
    </row>
    <row r="146" spans="2:19" s="21" customFormat="1" ht="27">
      <c r="B146" s="66"/>
      <c r="C146" s="418"/>
      <c r="D146" s="114"/>
      <c r="E146" s="44" t="s">
        <v>678</v>
      </c>
      <c r="F146" s="19" t="s">
        <v>910</v>
      </c>
      <c r="G146" s="18" t="s">
        <v>63</v>
      </c>
      <c r="H146" s="19" t="s">
        <v>924</v>
      </c>
      <c r="I146" s="18" t="s">
        <v>499</v>
      </c>
      <c r="J146" s="18" t="s">
        <v>174</v>
      </c>
      <c r="K146" s="20">
        <v>1</v>
      </c>
      <c r="L146" s="273"/>
      <c r="M146" s="274"/>
      <c r="N146" s="243"/>
      <c r="O146" s="273"/>
      <c r="P146" s="274"/>
      <c r="Q146" s="244"/>
      <c r="S146" s="60"/>
    </row>
    <row r="147" spans="2:19" s="21" customFormat="1" ht="30.75" customHeight="1">
      <c r="B147" s="66"/>
      <c r="C147" s="418"/>
      <c r="D147" s="114"/>
      <c r="E147" s="44" t="s">
        <v>352</v>
      </c>
      <c r="F147" s="19" t="s">
        <v>911</v>
      </c>
      <c r="G147" s="18" t="s">
        <v>63</v>
      </c>
      <c r="H147" s="19" t="s">
        <v>938</v>
      </c>
      <c r="I147" s="18" t="s">
        <v>499</v>
      </c>
      <c r="J147" s="18" t="s">
        <v>174</v>
      </c>
      <c r="K147" s="22" t="s">
        <v>109</v>
      </c>
      <c r="L147" s="273"/>
      <c r="M147" s="274"/>
      <c r="N147" s="243"/>
      <c r="O147" s="273"/>
      <c r="P147" s="274"/>
      <c r="Q147" s="244"/>
      <c r="S147" s="60"/>
    </row>
    <row r="148" spans="2:19" s="21" customFormat="1" ht="27">
      <c r="B148" s="66"/>
      <c r="C148" s="418"/>
      <c r="D148" s="114"/>
      <c r="E148" s="44" t="s">
        <v>353</v>
      </c>
      <c r="F148" s="19" t="s">
        <v>912</v>
      </c>
      <c r="G148" s="18" t="s">
        <v>63</v>
      </c>
      <c r="H148" s="19" t="s">
        <v>926</v>
      </c>
      <c r="I148" s="18" t="s">
        <v>499</v>
      </c>
      <c r="J148" s="18" t="s">
        <v>174</v>
      </c>
      <c r="K148" s="22" t="s">
        <v>925</v>
      </c>
      <c r="L148" s="273"/>
      <c r="M148" s="274"/>
      <c r="N148" s="243"/>
      <c r="O148" s="273"/>
      <c r="P148" s="274"/>
      <c r="Q148" s="244"/>
      <c r="S148" s="60"/>
    </row>
    <row r="149" spans="2:19" s="21" customFormat="1" ht="32.25" customHeight="1">
      <c r="B149" s="66"/>
      <c r="C149" s="418"/>
      <c r="D149" s="114"/>
      <c r="E149" s="44" t="s">
        <v>680</v>
      </c>
      <c r="F149" s="19" t="s">
        <v>913</v>
      </c>
      <c r="G149" s="18" t="s">
        <v>484</v>
      </c>
      <c r="H149" s="19" t="s">
        <v>947</v>
      </c>
      <c r="I149" s="18" t="s">
        <v>499</v>
      </c>
      <c r="J149" s="18" t="s">
        <v>174</v>
      </c>
      <c r="K149" s="22" t="s">
        <v>927</v>
      </c>
      <c r="L149" s="273"/>
      <c r="M149" s="274"/>
      <c r="N149" s="243"/>
      <c r="O149" s="273"/>
      <c r="P149" s="274"/>
      <c r="Q149" s="244"/>
      <c r="S149" s="60"/>
    </row>
    <row r="150" spans="2:19" ht="29.25" customHeight="1">
      <c r="B150" s="61"/>
      <c r="C150" s="114"/>
      <c r="D150" s="114"/>
      <c r="E150" s="44" t="s">
        <v>928</v>
      </c>
      <c r="F150" s="19" t="s">
        <v>914</v>
      </c>
      <c r="G150" s="18" t="s">
        <v>484</v>
      </c>
      <c r="H150" s="19" t="s">
        <v>948</v>
      </c>
      <c r="I150" s="7" t="s">
        <v>499</v>
      </c>
      <c r="J150" s="18" t="s">
        <v>174</v>
      </c>
      <c r="K150" s="22" t="s">
        <v>96</v>
      </c>
      <c r="L150" s="273"/>
      <c r="M150" s="274"/>
      <c r="N150" s="243"/>
      <c r="O150" s="273"/>
      <c r="P150" s="274"/>
      <c r="Q150" s="244"/>
    </row>
    <row r="151" spans="2:19" ht="6" customHeight="1">
      <c r="B151" s="61"/>
      <c r="C151" s="114"/>
      <c r="D151" s="114"/>
      <c r="E151" s="44"/>
      <c r="F151" s="34"/>
      <c r="G151" s="28"/>
      <c r="H151" s="34"/>
      <c r="I151" s="50"/>
      <c r="J151" s="28"/>
      <c r="K151" s="49"/>
      <c r="L151" s="28"/>
      <c r="M151" s="28"/>
      <c r="N151" s="49"/>
      <c r="O151" s="28"/>
      <c r="P151" s="28"/>
      <c r="Q151" s="28"/>
    </row>
    <row r="152" spans="2:19">
      <c r="B152" s="61"/>
      <c r="C152" s="416" t="s">
        <v>6</v>
      </c>
      <c r="D152" s="416"/>
      <c r="E152" s="416"/>
      <c r="F152" s="416"/>
      <c r="G152" s="416"/>
      <c r="H152" s="416"/>
      <c r="I152" s="416"/>
      <c r="J152" s="416"/>
      <c r="K152" s="416"/>
      <c r="L152" s="416"/>
      <c r="M152" s="416"/>
      <c r="N152" s="416"/>
      <c r="O152" s="27"/>
      <c r="P152" s="27"/>
      <c r="Q152" s="27"/>
      <c r="R152" s="23"/>
    </row>
    <row r="153" spans="2:19">
      <c r="B153" s="61"/>
      <c r="O153" s="23"/>
      <c r="P153" s="23"/>
      <c r="Q153" s="23"/>
      <c r="R153" s="23"/>
    </row>
    <row r="154" spans="2:19">
      <c r="B154" s="61"/>
      <c r="C154" s="413" t="s">
        <v>7</v>
      </c>
      <c r="D154" s="413"/>
      <c r="E154" s="413"/>
      <c r="F154" s="413"/>
      <c r="G154" s="413"/>
      <c r="H154" s="413"/>
      <c r="I154" s="413"/>
      <c r="J154" s="413"/>
      <c r="K154" s="413"/>
      <c r="L154" s="413"/>
      <c r="M154" s="413"/>
      <c r="N154" s="413"/>
      <c r="O154" s="27"/>
      <c r="P154" s="27"/>
      <c r="Q154" s="27"/>
      <c r="R154" s="23"/>
    </row>
    <row r="155" spans="2:19" s="21" customFormat="1" ht="3.95" customHeight="1">
      <c r="B155" s="66"/>
      <c r="C155" s="59"/>
      <c r="D155" s="1"/>
      <c r="E155" s="1"/>
      <c r="F155" s="1"/>
      <c r="G155" s="1"/>
      <c r="H155" s="1"/>
      <c r="I155" s="1"/>
      <c r="J155" s="1"/>
      <c r="K155" s="1"/>
      <c r="L155" s="1"/>
      <c r="M155" s="1"/>
      <c r="N155" s="1"/>
      <c r="O155" s="27"/>
      <c r="P155" s="27"/>
      <c r="Q155" s="27"/>
      <c r="R155" s="23"/>
      <c r="S155" s="60"/>
    </row>
    <row r="156" spans="2:19" ht="30" customHeight="1">
      <c r="B156" s="61" t="s">
        <v>437</v>
      </c>
      <c r="C156" s="417" t="s">
        <v>72</v>
      </c>
      <c r="D156" s="62" t="s">
        <v>484</v>
      </c>
      <c r="E156" s="63" t="s">
        <v>929</v>
      </c>
      <c r="F156" s="64" t="s">
        <v>73</v>
      </c>
      <c r="G156" s="78"/>
      <c r="H156" s="64" t="s">
        <v>195</v>
      </c>
      <c r="I156" s="64" t="s">
        <v>499</v>
      </c>
      <c r="J156" s="64" t="s">
        <v>174</v>
      </c>
      <c r="K156" s="79" t="s">
        <v>122</v>
      </c>
      <c r="L156" s="249"/>
      <c r="M156" s="250"/>
      <c r="N156" s="237" t="s">
        <v>262</v>
      </c>
      <c r="O156" s="33"/>
      <c r="P156" s="27"/>
      <c r="Q156" s="27"/>
      <c r="R156" s="23"/>
    </row>
    <row r="157" spans="2:19" ht="28.5" customHeight="1">
      <c r="B157" s="61"/>
      <c r="C157" s="417"/>
      <c r="D157" s="62"/>
      <c r="E157" s="63" t="s">
        <v>930</v>
      </c>
      <c r="F157" s="64" t="s">
        <v>194</v>
      </c>
      <c r="G157" s="78"/>
      <c r="H157" s="64" t="s">
        <v>196</v>
      </c>
      <c r="I157" s="64" t="s">
        <v>499</v>
      </c>
      <c r="J157" s="64" t="s">
        <v>174</v>
      </c>
      <c r="K157" s="79" t="s">
        <v>122</v>
      </c>
      <c r="L157" s="249"/>
      <c r="M157" s="250"/>
      <c r="N157" s="237" t="s">
        <v>262</v>
      </c>
      <c r="O157" s="33"/>
      <c r="P157" s="27"/>
      <c r="Q157" s="27"/>
      <c r="R157" s="23"/>
    </row>
    <row r="158" spans="2:19" ht="30.75" customHeight="1">
      <c r="B158" s="61"/>
      <c r="C158" s="417"/>
      <c r="D158" s="62"/>
      <c r="E158" s="63" t="s">
        <v>931</v>
      </c>
      <c r="F158" s="64" t="s">
        <v>253</v>
      </c>
      <c r="G158" s="78"/>
      <c r="H158" s="64" t="s">
        <v>196</v>
      </c>
      <c r="I158" s="64" t="s">
        <v>499</v>
      </c>
      <c r="J158" s="64" t="s">
        <v>174</v>
      </c>
      <c r="K158" s="79" t="s">
        <v>122</v>
      </c>
      <c r="L158" s="249"/>
      <c r="M158" s="250"/>
      <c r="N158" s="237" t="s">
        <v>262</v>
      </c>
      <c r="O158" s="33"/>
      <c r="P158" s="27"/>
      <c r="Q158" s="27"/>
      <c r="R158" s="23"/>
    </row>
    <row r="159" spans="2:19" ht="30.75" customHeight="1">
      <c r="B159" s="61"/>
      <c r="C159" s="417"/>
      <c r="D159" s="62"/>
      <c r="E159" s="63" t="s">
        <v>932</v>
      </c>
      <c r="F159" s="64" t="s">
        <v>74</v>
      </c>
      <c r="G159" s="78"/>
      <c r="H159" s="64" t="s">
        <v>196</v>
      </c>
      <c r="I159" s="64" t="s">
        <v>499</v>
      </c>
      <c r="J159" s="64" t="s">
        <v>174</v>
      </c>
      <c r="K159" s="79" t="s">
        <v>122</v>
      </c>
      <c r="L159" s="249"/>
      <c r="M159" s="250"/>
      <c r="N159" s="237" t="s">
        <v>262</v>
      </c>
      <c r="O159" s="33"/>
      <c r="P159" s="27"/>
      <c r="Q159" s="27"/>
      <c r="R159" s="23"/>
    </row>
    <row r="160" spans="2:19" ht="31.5" customHeight="1">
      <c r="B160" s="61"/>
      <c r="C160" s="417"/>
      <c r="D160" s="62"/>
      <c r="E160" s="44" t="s">
        <v>933</v>
      </c>
      <c r="F160" s="7" t="s">
        <v>670</v>
      </c>
      <c r="G160" s="9"/>
      <c r="H160" s="7" t="s">
        <v>196</v>
      </c>
      <c r="I160" s="18" t="s">
        <v>499</v>
      </c>
      <c r="J160" s="7" t="s">
        <v>174</v>
      </c>
      <c r="K160" s="80" t="s">
        <v>122</v>
      </c>
      <c r="L160" s="251"/>
      <c r="M160" s="252"/>
      <c r="N160" s="238" t="s">
        <v>262</v>
      </c>
      <c r="O160" s="33"/>
      <c r="P160" s="27"/>
      <c r="Q160" s="27"/>
      <c r="R160" s="23"/>
    </row>
    <row r="161" spans="2:19" ht="30" customHeight="1">
      <c r="B161" s="61"/>
      <c r="C161" s="417"/>
      <c r="D161" s="62"/>
      <c r="E161" s="44" t="s">
        <v>934</v>
      </c>
      <c r="F161" s="7" t="s">
        <v>672</v>
      </c>
      <c r="G161" s="9"/>
      <c r="H161" s="7" t="s">
        <v>196</v>
      </c>
      <c r="I161" s="18" t="s">
        <v>499</v>
      </c>
      <c r="J161" s="7" t="s">
        <v>174</v>
      </c>
      <c r="K161" s="80" t="s">
        <v>122</v>
      </c>
      <c r="L161" s="251"/>
      <c r="M161" s="252"/>
      <c r="N161" s="238" t="s">
        <v>262</v>
      </c>
      <c r="O161" s="33"/>
      <c r="P161" s="27"/>
      <c r="Q161" s="27"/>
      <c r="R161" s="23"/>
    </row>
    <row r="162" spans="2:19" ht="31.5" customHeight="1">
      <c r="B162" s="61"/>
      <c r="C162" s="417"/>
      <c r="D162" s="62"/>
      <c r="E162" s="44" t="s">
        <v>935</v>
      </c>
      <c r="F162" s="7" t="s">
        <v>674</v>
      </c>
      <c r="G162" s="9"/>
      <c r="H162" s="7" t="s">
        <v>196</v>
      </c>
      <c r="I162" s="18" t="s">
        <v>499</v>
      </c>
      <c r="J162" s="7" t="s">
        <v>174</v>
      </c>
      <c r="K162" s="80" t="s">
        <v>122</v>
      </c>
      <c r="L162" s="251"/>
      <c r="M162" s="252"/>
      <c r="N162" s="238" t="s">
        <v>262</v>
      </c>
      <c r="O162" s="33"/>
      <c r="P162" s="27"/>
      <c r="Q162" s="27"/>
      <c r="R162" s="23"/>
    </row>
    <row r="163" spans="2:19">
      <c r="B163" s="61"/>
      <c r="F163" s="7"/>
      <c r="G163" s="9"/>
      <c r="H163" s="9"/>
      <c r="I163" s="9"/>
      <c r="J163" s="9"/>
      <c r="K163" s="24"/>
      <c r="L163" s="9"/>
      <c r="M163" s="9"/>
      <c r="N163" s="24"/>
      <c r="O163" s="27"/>
      <c r="P163" s="27"/>
      <c r="Q163" s="27"/>
      <c r="R163" s="23"/>
    </row>
    <row r="164" spans="2:19">
      <c r="B164" s="61"/>
      <c r="C164" s="413" t="s">
        <v>252</v>
      </c>
      <c r="D164" s="413"/>
      <c r="E164" s="413"/>
      <c r="F164" s="413"/>
      <c r="G164" s="413"/>
      <c r="H164" s="413"/>
      <c r="I164" s="413"/>
      <c r="J164" s="413"/>
      <c r="K164" s="413"/>
      <c r="L164" s="413"/>
      <c r="M164" s="413"/>
      <c r="N164" s="413"/>
      <c r="O164" s="27"/>
      <c r="P164" s="27"/>
      <c r="Q164" s="27"/>
      <c r="R164" s="23"/>
    </row>
    <row r="165" spans="2:19" s="21" customFormat="1" ht="3.95" customHeight="1">
      <c r="B165" s="66"/>
      <c r="C165" s="59"/>
      <c r="D165" s="1"/>
      <c r="E165" s="1"/>
      <c r="F165" s="1"/>
      <c r="G165" s="1"/>
      <c r="H165" s="1"/>
      <c r="I165" s="1"/>
      <c r="J165" s="1"/>
      <c r="K165" s="1"/>
      <c r="L165" s="1"/>
      <c r="M165" s="1"/>
      <c r="N165" s="1"/>
      <c r="O165" s="27"/>
      <c r="P165" s="27"/>
      <c r="Q165" s="27"/>
      <c r="R165" s="23"/>
      <c r="S165" s="60"/>
    </row>
    <row r="166" spans="2:19" ht="37.5" customHeight="1">
      <c r="B166" s="61" t="s">
        <v>945</v>
      </c>
      <c r="C166" s="414" t="s">
        <v>44</v>
      </c>
      <c r="D166" s="55" t="s">
        <v>484</v>
      </c>
      <c r="E166" s="63" t="s">
        <v>939</v>
      </c>
      <c r="F166" s="78" t="s">
        <v>40</v>
      </c>
      <c r="G166" s="64" t="s">
        <v>484</v>
      </c>
      <c r="H166" s="64" t="s">
        <v>675</v>
      </c>
      <c r="I166" s="64" t="s">
        <v>676</v>
      </c>
      <c r="J166" s="64" t="s">
        <v>113</v>
      </c>
      <c r="K166" s="79" t="s">
        <v>677</v>
      </c>
      <c r="L166" s="249"/>
      <c r="M166" s="250"/>
      <c r="N166" s="237" t="s">
        <v>262</v>
      </c>
      <c r="O166" s="33"/>
      <c r="P166" s="27"/>
      <c r="Q166" s="27"/>
      <c r="R166" s="23"/>
    </row>
    <row r="167" spans="2:19" ht="36.75" customHeight="1">
      <c r="B167" s="61"/>
      <c r="C167" s="414"/>
      <c r="D167" s="55"/>
      <c r="E167" s="63" t="s">
        <v>940</v>
      </c>
      <c r="F167" s="78" t="s">
        <v>41</v>
      </c>
      <c r="G167" s="64" t="s">
        <v>484</v>
      </c>
      <c r="H167" s="64" t="s">
        <v>675</v>
      </c>
      <c r="I167" s="81" t="s">
        <v>676</v>
      </c>
      <c r="J167" s="81" t="s">
        <v>113</v>
      </c>
      <c r="K167" s="79" t="s">
        <v>677</v>
      </c>
      <c r="L167" s="249"/>
      <c r="M167" s="250"/>
      <c r="N167" s="237" t="s">
        <v>262</v>
      </c>
      <c r="O167" s="33"/>
      <c r="P167" s="27"/>
      <c r="Q167" s="27"/>
      <c r="R167" s="23"/>
    </row>
    <row r="168" spans="2:19" ht="37.5" customHeight="1">
      <c r="B168" s="61"/>
      <c r="C168" s="414"/>
      <c r="D168" s="55"/>
      <c r="E168" s="43" t="s">
        <v>941</v>
      </c>
      <c r="F168" s="82" t="s">
        <v>679</v>
      </c>
      <c r="G168" s="2" t="s">
        <v>484</v>
      </c>
      <c r="H168" s="2" t="s">
        <v>675</v>
      </c>
      <c r="I168" s="25" t="s">
        <v>676</v>
      </c>
      <c r="J168" s="25" t="s">
        <v>113</v>
      </c>
      <c r="K168" s="83" t="s">
        <v>677</v>
      </c>
      <c r="L168" s="253"/>
      <c r="M168" s="254"/>
      <c r="N168" s="239" t="s">
        <v>262</v>
      </c>
      <c r="O168" s="33"/>
      <c r="P168" s="27"/>
      <c r="Q168" s="27"/>
      <c r="R168" s="23"/>
    </row>
    <row r="169" spans="2:19" ht="39" customHeight="1">
      <c r="B169" s="61"/>
      <c r="C169" s="414"/>
      <c r="D169" s="55"/>
      <c r="E169" s="63" t="s">
        <v>942</v>
      </c>
      <c r="F169" s="78" t="s">
        <v>42</v>
      </c>
      <c r="G169" s="64" t="s">
        <v>484</v>
      </c>
      <c r="H169" s="64" t="s">
        <v>675</v>
      </c>
      <c r="I169" s="81" t="s">
        <v>676</v>
      </c>
      <c r="J169" s="81" t="s">
        <v>113</v>
      </c>
      <c r="K169" s="79" t="s">
        <v>677</v>
      </c>
      <c r="L169" s="249"/>
      <c r="M169" s="250"/>
      <c r="N169" s="237" t="s">
        <v>262</v>
      </c>
      <c r="O169" s="33"/>
      <c r="P169" s="27"/>
      <c r="Q169" s="27"/>
      <c r="R169" s="23"/>
    </row>
    <row r="170" spans="2:19" ht="39" customHeight="1">
      <c r="B170" s="61"/>
      <c r="C170" s="414"/>
      <c r="D170" s="55"/>
      <c r="E170" s="63" t="s">
        <v>943</v>
      </c>
      <c r="F170" s="78" t="s">
        <v>43</v>
      </c>
      <c r="G170" s="64" t="s">
        <v>484</v>
      </c>
      <c r="H170" s="64" t="s">
        <v>675</v>
      </c>
      <c r="I170" s="81" t="s">
        <v>676</v>
      </c>
      <c r="J170" s="81" t="s">
        <v>113</v>
      </c>
      <c r="K170" s="79" t="s">
        <v>677</v>
      </c>
      <c r="L170" s="249"/>
      <c r="M170" s="250"/>
      <c r="N170" s="237" t="s">
        <v>262</v>
      </c>
      <c r="O170" s="33"/>
      <c r="P170" s="27"/>
      <c r="Q170" s="27"/>
      <c r="R170" s="23"/>
    </row>
    <row r="171" spans="2:19" ht="37.5" customHeight="1" thickBot="1">
      <c r="B171" s="84"/>
      <c r="C171" s="415"/>
      <c r="D171" s="85"/>
      <c r="E171" s="86" t="s">
        <v>944</v>
      </c>
      <c r="F171" s="87" t="s">
        <v>681</v>
      </c>
      <c r="G171" s="88" t="s">
        <v>484</v>
      </c>
      <c r="H171" s="88" t="s">
        <v>675</v>
      </c>
      <c r="I171" s="89" t="s">
        <v>676</v>
      </c>
      <c r="J171" s="89" t="s">
        <v>113</v>
      </c>
      <c r="K171" s="90" t="s">
        <v>677</v>
      </c>
      <c r="L171" s="279"/>
      <c r="M171" s="280"/>
      <c r="N171" s="255" t="s">
        <v>262</v>
      </c>
      <c r="O171" s="27"/>
      <c r="P171" s="27"/>
      <c r="Q171" s="27"/>
      <c r="R171" s="23"/>
    </row>
    <row r="172" spans="2:19">
      <c r="O172" s="3"/>
      <c r="P172" s="3"/>
      <c r="Q172" s="3"/>
    </row>
  </sheetData>
  <mergeCells count="52">
    <mergeCell ref="C7:Q7"/>
    <mergeCell ref="B2:Q2"/>
    <mergeCell ref="B3:Q3"/>
    <mergeCell ref="C4:Q4"/>
    <mergeCell ref="C5:Q5"/>
    <mergeCell ref="C6:Q6"/>
    <mergeCell ref="C8:Q8"/>
    <mergeCell ref="B9:B10"/>
    <mergeCell ref="C9:C10"/>
    <mergeCell ref="D9:D10"/>
    <mergeCell ref="E9:E10"/>
    <mergeCell ref="F9:F10"/>
    <mergeCell ref="G9:G10"/>
    <mergeCell ref="H9:H10"/>
    <mergeCell ref="I9:I10"/>
    <mergeCell ref="J9:J10"/>
    <mergeCell ref="L9:N9"/>
    <mergeCell ref="O9:Q9"/>
    <mergeCell ref="C12:N12"/>
    <mergeCell ref="C14:N14"/>
    <mergeCell ref="C16:C20"/>
    <mergeCell ref="C91:C98"/>
    <mergeCell ref="C99:C101"/>
    <mergeCell ref="C71:C75"/>
    <mergeCell ref="C76:C78"/>
    <mergeCell ref="C80:C82"/>
    <mergeCell ref="C84:N84"/>
    <mergeCell ref="C103:C115"/>
    <mergeCell ref="C43:C45"/>
    <mergeCell ref="K9:K10"/>
    <mergeCell ref="C21:C23"/>
    <mergeCell ref="C24:C29"/>
    <mergeCell ref="C30:C35"/>
    <mergeCell ref="C37:N37"/>
    <mergeCell ref="C39:C42"/>
    <mergeCell ref="C86:C90"/>
    <mergeCell ref="C46:C49"/>
    <mergeCell ref="C50:C52"/>
    <mergeCell ref="C53:C55"/>
    <mergeCell ref="C56:C58"/>
    <mergeCell ref="C60:C61"/>
    <mergeCell ref="C62:C66"/>
    <mergeCell ref="C67:C70"/>
    <mergeCell ref="C164:N164"/>
    <mergeCell ref="C166:C171"/>
    <mergeCell ref="C152:N152"/>
    <mergeCell ref="C116:C118"/>
    <mergeCell ref="C119:C135"/>
    <mergeCell ref="C137:C149"/>
    <mergeCell ref="C154:N154"/>
    <mergeCell ref="C156:C162"/>
    <mergeCell ref="C136:D136"/>
  </mergeCells>
  <printOptions horizontalCentered="1"/>
  <pageMargins left="0.51181102362204722" right="0.51181102362204722" top="0.35433070866141736" bottom="0.35433070866141736" header="0" footer="0"/>
  <pageSetup paperSize="9" scale="77" fitToHeight="0" orientation="landscape" r:id="rId1"/>
  <rowBreaks count="6" manualBreakCount="6">
    <brk id="29" min="1" max="16" man="1"/>
    <brk id="52" min="1" max="16" man="1"/>
    <brk id="75" min="1" max="16" man="1"/>
    <brk id="98" min="1" max="16" man="1"/>
    <brk id="118" min="1" max="16" man="1"/>
    <brk id="162" min="1" max="16" man="1"/>
  </rowBreaks>
  <drawing r:id="rId2"/>
</worksheet>
</file>

<file path=xl/worksheets/sheet4.xml><?xml version="1.0" encoding="utf-8"?>
<worksheet xmlns="http://schemas.openxmlformats.org/spreadsheetml/2006/main" xmlns:r="http://schemas.openxmlformats.org/officeDocument/2006/relationships">
  <sheetPr>
    <pageSetUpPr fitToPage="1"/>
  </sheetPr>
  <dimension ref="B1:S171"/>
  <sheetViews>
    <sheetView topLeftCell="A18" zoomScale="130" zoomScaleNormal="130" workbookViewId="0">
      <selection activeCell="C2" sqref="C2:N2"/>
    </sheetView>
  </sheetViews>
  <sheetFormatPr defaultRowHeight="11.25"/>
  <cols>
    <col min="1" max="1" width="5.7109375" style="4" customWidth="1"/>
    <col min="2" max="2" width="3.42578125" style="3" customWidth="1"/>
    <col min="3" max="3" width="16.140625" style="4" customWidth="1"/>
    <col min="4" max="4" width="6.5703125" style="4" customWidth="1"/>
    <col min="5" max="5" width="3.5703125" style="42" customWidth="1"/>
    <col min="6" max="6" width="20.5703125" style="4" customWidth="1"/>
    <col min="7" max="7" width="6.42578125" style="4" customWidth="1"/>
    <col min="8" max="8" width="37.28515625" style="4" customWidth="1"/>
    <col min="9" max="9" width="13" style="4" customWidth="1"/>
    <col min="10" max="10" width="9.85546875" style="4" customWidth="1"/>
    <col min="11" max="11" width="8.28515625" style="3" customWidth="1"/>
    <col min="12" max="12" width="8.28515625" style="4" customWidth="1"/>
    <col min="13" max="13" width="7.85546875" style="4" customWidth="1"/>
    <col min="14" max="14" width="8.7109375" style="3" customWidth="1"/>
    <col min="15" max="15" width="8.7109375" style="4" customWidth="1"/>
    <col min="16" max="16" width="7.85546875" style="4" customWidth="1"/>
    <col min="17" max="17" width="8.7109375" style="4" customWidth="1"/>
    <col min="18" max="18" width="3.5703125" style="4" customWidth="1"/>
    <col min="19" max="19" width="53.28515625" style="56" customWidth="1"/>
    <col min="20" max="20" width="9.140625" style="4"/>
    <col min="21" max="21" width="41.140625" style="4" customWidth="1"/>
    <col min="22" max="16384" width="9.140625" style="4"/>
  </cols>
  <sheetData>
    <row r="1" spans="2:19" ht="12" thickBot="1">
      <c r="O1" s="21"/>
    </row>
    <row r="2" spans="2:19" ht="18" customHeight="1">
      <c r="B2" s="91"/>
      <c r="C2" s="441" t="s">
        <v>889</v>
      </c>
      <c r="D2" s="441"/>
      <c r="E2" s="441"/>
      <c r="F2" s="441"/>
      <c r="G2" s="441"/>
      <c r="H2" s="441"/>
      <c r="I2" s="441"/>
      <c r="J2" s="441"/>
      <c r="K2" s="441"/>
      <c r="L2" s="441"/>
      <c r="M2" s="441"/>
      <c r="N2" s="441"/>
      <c r="O2" s="26"/>
      <c r="P2" s="26"/>
      <c r="Q2" s="26"/>
    </row>
    <row r="3" spans="2:19" ht="11.25" customHeight="1">
      <c r="B3" s="433" t="s">
        <v>682</v>
      </c>
      <c r="C3" s="433"/>
      <c r="D3" s="433"/>
      <c r="E3" s="433"/>
      <c r="F3" s="433"/>
      <c r="G3" s="433"/>
      <c r="H3" s="433"/>
      <c r="I3" s="433"/>
      <c r="J3" s="433"/>
      <c r="K3" s="433"/>
      <c r="L3" s="433"/>
      <c r="M3" s="433"/>
      <c r="N3" s="433"/>
      <c r="O3" s="26"/>
      <c r="P3" s="26"/>
      <c r="Q3" s="26"/>
    </row>
    <row r="4" spans="2:19" ht="12" customHeight="1">
      <c r="B4" s="57">
        <v>1</v>
      </c>
      <c r="C4" s="440" t="s">
        <v>879</v>
      </c>
      <c r="D4" s="440"/>
      <c r="E4" s="440"/>
      <c r="F4" s="440"/>
      <c r="G4" s="440"/>
      <c r="H4" s="440"/>
      <c r="I4" s="440"/>
      <c r="J4" s="440"/>
      <c r="K4" s="440"/>
      <c r="L4" s="440"/>
      <c r="M4" s="440"/>
      <c r="N4" s="440"/>
      <c r="O4" s="26"/>
      <c r="P4" s="26"/>
      <c r="Q4" s="26"/>
    </row>
    <row r="5" spans="2:19" ht="22.5" customHeight="1">
      <c r="B5" s="92">
        <v>2</v>
      </c>
      <c r="C5" s="440" t="s">
        <v>880</v>
      </c>
      <c r="D5" s="440"/>
      <c r="E5" s="440"/>
      <c r="F5" s="440"/>
      <c r="G5" s="440"/>
      <c r="H5" s="440"/>
      <c r="I5" s="440"/>
      <c r="J5" s="440"/>
      <c r="K5" s="440"/>
      <c r="L5" s="440"/>
      <c r="M5" s="440"/>
      <c r="N5" s="440"/>
      <c r="O5" s="26"/>
      <c r="P5" s="26"/>
      <c r="Q5" s="26"/>
    </row>
    <row r="6" spans="2:19" ht="11.25" customHeight="1">
      <c r="B6" s="57">
        <v>3</v>
      </c>
      <c r="C6" s="440" t="s">
        <v>464</v>
      </c>
      <c r="D6" s="440"/>
      <c r="E6" s="440"/>
      <c r="F6" s="440"/>
      <c r="G6" s="440"/>
      <c r="H6" s="440"/>
      <c r="I6" s="440"/>
      <c r="J6" s="440"/>
      <c r="K6" s="440"/>
      <c r="L6" s="440"/>
      <c r="M6" s="440"/>
      <c r="N6" s="440"/>
      <c r="O6" s="26"/>
      <c r="P6" s="26"/>
      <c r="Q6" s="26"/>
    </row>
    <row r="7" spans="2:19" ht="11.25" customHeight="1">
      <c r="B7" s="57">
        <v>4</v>
      </c>
      <c r="C7" s="440" t="s">
        <v>874</v>
      </c>
      <c r="D7" s="440"/>
      <c r="E7" s="440"/>
      <c r="F7" s="440"/>
      <c r="G7" s="440"/>
      <c r="H7" s="440"/>
      <c r="I7" s="440"/>
      <c r="J7" s="440"/>
      <c r="K7" s="440"/>
      <c r="L7" s="440"/>
      <c r="M7" s="440"/>
      <c r="N7" s="440"/>
      <c r="O7" s="26"/>
      <c r="P7" s="26"/>
      <c r="Q7" s="26"/>
    </row>
    <row r="8" spans="2:19" ht="11.25" customHeight="1">
      <c r="B8" s="58">
        <v>5</v>
      </c>
      <c r="C8" s="439" t="s">
        <v>465</v>
      </c>
      <c r="D8" s="439"/>
      <c r="E8" s="439"/>
      <c r="F8" s="439"/>
      <c r="G8" s="439"/>
      <c r="H8" s="439"/>
      <c r="I8" s="439"/>
      <c r="J8" s="439"/>
      <c r="K8" s="439"/>
      <c r="L8" s="439"/>
      <c r="M8" s="439"/>
      <c r="N8" s="439"/>
      <c r="O8" s="26"/>
      <c r="P8" s="26"/>
      <c r="Q8" s="26"/>
    </row>
    <row r="9" spans="2:19" ht="31.5" customHeight="1">
      <c r="B9" s="93" t="s">
        <v>683</v>
      </c>
      <c r="C9" s="94" t="s">
        <v>0</v>
      </c>
      <c r="D9" s="94" t="s">
        <v>684</v>
      </c>
      <c r="E9" s="95" t="s">
        <v>468</v>
      </c>
      <c r="F9" s="94" t="s">
        <v>1</v>
      </c>
      <c r="G9" s="94" t="s">
        <v>685</v>
      </c>
      <c r="H9" s="94" t="s">
        <v>955</v>
      </c>
      <c r="I9" s="94" t="s">
        <v>470</v>
      </c>
      <c r="J9" s="96" t="s">
        <v>90</v>
      </c>
      <c r="K9" s="94" t="s">
        <v>2</v>
      </c>
      <c r="L9" s="97" t="s">
        <v>460</v>
      </c>
      <c r="M9" s="96" t="s">
        <v>459</v>
      </c>
      <c r="N9" s="98" t="s">
        <v>93</v>
      </c>
      <c r="O9" s="27"/>
      <c r="P9" s="27"/>
      <c r="Q9" s="27"/>
    </row>
    <row r="10" spans="2:19" ht="3.95" customHeight="1">
      <c r="O10" s="21"/>
      <c r="P10" s="21"/>
      <c r="Q10" s="21"/>
    </row>
    <row r="11" spans="2:19" ht="11.25" customHeight="1">
      <c r="C11" s="413" t="s">
        <v>9</v>
      </c>
      <c r="D11" s="422"/>
      <c r="E11" s="422"/>
      <c r="F11" s="422"/>
      <c r="G11" s="422"/>
      <c r="H11" s="422"/>
      <c r="I11" s="422"/>
      <c r="J11" s="422"/>
      <c r="K11" s="422"/>
      <c r="L11" s="422"/>
      <c r="M11" s="422"/>
      <c r="N11" s="422"/>
      <c r="O11" s="1"/>
      <c r="P11" s="1"/>
      <c r="Q11" s="1"/>
    </row>
    <row r="12" spans="2:19" s="21" customFormat="1" ht="3.95" customHeight="1">
      <c r="B12" s="1"/>
      <c r="C12" s="59"/>
      <c r="D12" s="1"/>
      <c r="E12" s="1"/>
      <c r="F12" s="1"/>
      <c r="G12" s="1"/>
      <c r="H12" s="1"/>
      <c r="I12" s="1"/>
      <c r="J12" s="1"/>
      <c r="K12" s="1"/>
      <c r="L12" s="1"/>
      <c r="M12" s="1"/>
      <c r="N12" s="1"/>
      <c r="O12" s="1"/>
      <c r="P12" s="1"/>
      <c r="Q12" s="1"/>
      <c r="S12" s="60"/>
    </row>
    <row r="13" spans="2:19" ht="27">
      <c r="B13" s="61" t="s">
        <v>438</v>
      </c>
      <c r="C13" s="417" t="s">
        <v>76</v>
      </c>
      <c r="D13" s="4" t="s">
        <v>471</v>
      </c>
      <c r="E13" s="42" t="s">
        <v>686</v>
      </c>
      <c r="F13" s="10" t="s">
        <v>687</v>
      </c>
      <c r="G13" s="7" t="s">
        <v>471</v>
      </c>
      <c r="H13" s="18" t="s">
        <v>688</v>
      </c>
      <c r="I13" s="7" t="s">
        <v>689</v>
      </c>
      <c r="J13" s="7" t="s">
        <v>690</v>
      </c>
      <c r="K13" s="8">
        <v>1</v>
      </c>
      <c r="L13" s="259"/>
      <c r="M13" s="260"/>
      <c r="N13" s="238"/>
      <c r="O13" s="28"/>
      <c r="P13" s="29"/>
      <c r="Q13" s="29"/>
    </row>
    <row r="14" spans="2:19" ht="36">
      <c r="B14" s="61"/>
      <c r="C14" s="417"/>
      <c r="E14" s="42" t="s">
        <v>691</v>
      </c>
      <c r="F14" s="36" t="s">
        <v>692</v>
      </c>
      <c r="G14" s="7" t="s">
        <v>471</v>
      </c>
      <c r="H14" s="7" t="s">
        <v>693</v>
      </c>
      <c r="I14" s="7" t="s">
        <v>689</v>
      </c>
      <c r="J14" s="7" t="s">
        <v>690</v>
      </c>
      <c r="K14" s="8">
        <v>1</v>
      </c>
      <c r="L14" s="259"/>
      <c r="M14" s="260"/>
      <c r="N14" s="238"/>
      <c r="O14" s="28"/>
      <c r="P14" s="29"/>
      <c r="Q14" s="29"/>
    </row>
    <row r="15" spans="2:19" ht="27">
      <c r="B15" s="61"/>
      <c r="C15" s="417"/>
      <c r="E15" s="42" t="s">
        <v>694</v>
      </c>
      <c r="F15" s="10" t="s">
        <v>695</v>
      </c>
      <c r="G15" s="7" t="s">
        <v>63</v>
      </c>
      <c r="H15" s="7" t="s">
        <v>696</v>
      </c>
      <c r="I15" s="7" t="s">
        <v>689</v>
      </c>
      <c r="J15" s="7" t="s">
        <v>690</v>
      </c>
      <c r="K15" s="8">
        <v>1</v>
      </c>
      <c r="L15" s="259"/>
      <c r="M15" s="260"/>
      <c r="N15" s="238"/>
      <c r="O15" s="28"/>
      <c r="P15" s="29"/>
      <c r="Q15" s="29"/>
    </row>
    <row r="16" spans="2:19" ht="27">
      <c r="B16" s="61"/>
      <c r="C16" s="417"/>
      <c r="E16" s="42" t="s">
        <v>697</v>
      </c>
      <c r="F16" s="10" t="s">
        <v>698</v>
      </c>
      <c r="G16" s="7" t="s">
        <v>471</v>
      </c>
      <c r="H16" s="7" t="s">
        <v>699</v>
      </c>
      <c r="I16" s="7" t="s">
        <v>700</v>
      </c>
      <c r="J16" s="7" t="s">
        <v>690</v>
      </c>
      <c r="K16" s="8">
        <v>1</v>
      </c>
      <c r="L16" s="259"/>
      <c r="M16" s="260"/>
      <c r="N16" s="238"/>
      <c r="O16" s="28"/>
      <c r="P16" s="29"/>
      <c r="Q16" s="29"/>
    </row>
    <row r="17" spans="2:19" ht="27" customHeight="1">
      <c r="B17" s="61"/>
      <c r="C17" s="417"/>
      <c r="E17" s="63" t="s">
        <v>354</v>
      </c>
      <c r="F17" s="68" t="s">
        <v>152</v>
      </c>
      <c r="G17" s="64" t="s">
        <v>63</v>
      </c>
      <c r="H17" s="64" t="s">
        <v>701</v>
      </c>
      <c r="I17" s="64" t="s">
        <v>689</v>
      </c>
      <c r="J17" s="64" t="s">
        <v>690</v>
      </c>
      <c r="K17" s="65">
        <v>1</v>
      </c>
      <c r="L17" s="261"/>
      <c r="M17" s="262"/>
      <c r="N17" s="237"/>
      <c r="O17" s="28"/>
      <c r="P17" s="29"/>
      <c r="Q17" s="29"/>
    </row>
    <row r="18" spans="2:19" ht="36">
      <c r="B18" s="61"/>
      <c r="C18" s="417"/>
      <c r="E18" s="42" t="s">
        <v>702</v>
      </c>
      <c r="F18" s="10" t="s">
        <v>703</v>
      </c>
      <c r="G18" s="7" t="s">
        <v>62</v>
      </c>
      <c r="H18" s="7" t="s">
        <v>704</v>
      </c>
      <c r="I18" s="7" t="s">
        <v>689</v>
      </c>
      <c r="J18" s="7" t="s">
        <v>690</v>
      </c>
      <c r="K18" s="8">
        <v>1</v>
      </c>
      <c r="L18" s="259"/>
      <c r="M18" s="260"/>
      <c r="N18" s="238"/>
      <c r="O18" s="28"/>
      <c r="P18" s="29"/>
      <c r="Q18" s="29"/>
    </row>
    <row r="19" spans="2:19" ht="27">
      <c r="B19" s="61"/>
      <c r="C19" s="417"/>
      <c r="E19" s="63" t="s">
        <v>355</v>
      </c>
      <c r="F19" s="68" t="s">
        <v>153</v>
      </c>
      <c r="G19" s="64" t="s">
        <v>484</v>
      </c>
      <c r="H19" s="64" t="s">
        <v>705</v>
      </c>
      <c r="I19" s="64" t="s">
        <v>706</v>
      </c>
      <c r="J19" s="64" t="s">
        <v>690</v>
      </c>
      <c r="K19" s="69" t="s">
        <v>96</v>
      </c>
      <c r="L19" s="261"/>
      <c r="M19" s="262"/>
      <c r="N19" s="237"/>
      <c r="O19" s="28"/>
      <c r="P19" s="29"/>
      <c r="Q19" s="29"/>
    </row>
    <row r="20" spans="2:19" s="21" customFormat="1" ht="3.95" customHeight="1">
      <c r="B20" s="66"/>
      <c r="C20" s="72"/>
      <c r="E20" s="44"/>
      <c r="F20" s="19"/>
      <c r="G20" s="18"/>
      <c r="H20" s="18"/>
      <c r="I20" s="18"/>
      <c r="J20" s="18"/>
      <c r="K20" s="22"/>
      <c r="L20" s="248"/>
      <c r="M20" s="248"/>
      <c r="N20" s="246"/>
      <c r="O20" s="28"/>
      <c r="P20" s="29"/>
      <c r="Q20" s="29"/>
      <c r="S20" s="60"/>
    </row>
    <row r="21" spans="2:19" ht="36" customHeight="1">
      <c r="B21" s="61" t="s">
        <v>439</v>
      </c>
      <c r="C21" s="414" t="s">
        <v>56</v>
      </c>
      <c r="D21" s="37" t="s">
        <v>62</v>
      </c>
      <c r="E21" s="43" t="s">
        <v>707</v>
      </c>
      <c r="F21" s="12" t="s">
        <v>708</v>
      </c>
      <c r="G21" s="2" t="s">
        <v>471</v>
      </c>
      <c r="H21" s="2" t="s">
        <v>709</v>
      </c>
      <c r="I21" s="2" t="s">
        <v>710</v>
      </c>
      <c r="J21" s="2" t="s">
        <v>711</v>
      </c>
      <c r="K21" s="14">
        <v>1</v>
      </c>
      <c r="L21" s="263"/>
      <c r="M21" s="264"/>
      <c r="N21" s="239"/>
      <c r="O21" s="28"/>
      <c r="P21" s="29"/>
      <c r="Q21" s="29"/>
    </row>
    <row r="22" spans="2:19" ht="30" customHeight="1">
      <c r="B22" s="61"/>
      <c r="C22" s="414"/>
      <c r="D22" s="37"/>
      <c r="E22" s="63" t="s">
        <v>356</v>
      </c>
      <c r="F22" s="68" t="s">
        <v>154</v>
      </c>
      <c r="G22" s="64" t="s">
        <v>63</v>
      </c>
      <c r="H22" s="64" t="s">
        <v>263</v>
      </c>
      <c r="I22" s="64" t="s">
        <v>710</v>
      </c>
      <c r="J22" s="64" t="s">
        <v>711</v>
      </c>
      <c r="K22" s="65">
        <v>1</v>
      </c>
      <c r="L22" s="261"/>
      <c r="M22" s="262"/>
      <c r="N22" s="237"/>
      <c r="O22" s="28"/>
      <c r="P22" s="29"/>
      <c r="Q22" s="29"/>
    </row>
    <row r="23" spans="2:19" ht="27" customHeight="1">
      <c r="B23" s="61"/>
      <c r="C23" s="414"/>
      <c r="D23" s="37"/>
      <c r="E23" s="43" t="s">
        <v>712</v>
      </c>
      <c r="F23" s="12" t="s">
        <v>713</v>
      </c>
      <c r="G23" s="2" t="s">
        <v>63</v>
      </c>
      <c r="H23" s="2" t="s">
        <v>714</v>
      </c>
      <c r="I23" s="2" t="s">
        <v>710</v>
      </c>
      <c r="J23" s="2" t="s">
        <v>711</v>
      </c>
      <c r="K23" s="13" t="s">
        <v>715</v>
      </c>
      <c r="L23" s="263"/>
      <c r="M23" s="264"/>
      <c r="N23" s="239"/>
      <c r="O23" s="28"/>
      <c r="P23" s="29"/>
      <c r="Q23" s="29"/>
    </row>
    <row r="24" spans="2:19" ht="36">
      <c r="B24" s="61"/>
      <c r="C24" s="414"/>
      <c r="D24" s="37"/>
      <c r="E24" s="63" t="s">
        <v>357</v>
      </c>
      <c r="F24" s="68" t="s">
        <v>165</v>
      </c>
      <c r="G24" s="64" t="s">
        <v>484</v>
      </c>
      <c r="H24" s="64" t="s">
        <v>264</v>
      </c>
      <c r="I24" s="64" t="s">
        <v>710</v>
      </c>
      <c r="J24" s="64" t="s">
        <v>711</v>
      </c>
      <c r="K24" s="69" t="s">
        <v>77</v>
      </c>
      <c r="L24" s="261"/>
      <c r="M24" s="262"/>
      <c r="N24" s="237"/>
      <c r="O24" s="28"/>
      <c r="P24" s="29"/>
      <c r="Q24" s="29"/>
    </row>
    <row r="25" spans="2:19" ht="36">
      <c r="B25" s="61" t="s">
        <v>440</v>
      </c>
      <c r="C25" s="417" t="s">
        <v>47</v>
      </c>
      <c r="D25" s="21" t="s">
        <v>471</v>
      </c>
      <c r="E25" s="42" t="s">
        <v>716</v>
      </c>
      <c r="F25" s="19" t="s">
        <v>717</v>
      </c>
      <c r="G25" s="18" t="s">
        <v>471</v>
      </c>
      <c r="H25" s="19" t="s">
        <v>718</v>
      </c>
      <c r="I25" s="18" t="s">
        <v>719</v>
      </c>
      <c r="J25" s="18" t="s">
        <v>720</v>
      </c>
      <c r="K25" s="20">
        <v>1</v>
      </c>
      <c r="L25" s="265"/>
      <c r="M25" s="266"/>
      <c r="N25" s="243"/>
      <c r="O25" s="28"/>
      <c r="P25" s="29"/>
      <c r="Q25" s="29"/>
    </row>
    <row r="26" spans="2:19" ht="24" customHeight="1">
      <c r="B26" s="61"/>
      <c r="C26" s="417"/>
      <c r="D26" s="21"/>
      <c r="E26" s="63" t="s">
        <v>358</v>
      </c>
      <c r="F26" s="68" t="s">
        <v>164</v>
      </c>
      <c r="G26" s="64" t="s">
        <v>484</v>
      </c>
      <c r="H26" s="64" t="s">
        <v>202</v>
      </c>
      <c r="I26" s="64" t="s">
        <v>719</v>
      </c>
      <c r="J26" s="64" t="s">
        <v>720</v>
      </c>
      <c r="K26" s="69" t="s">
        <v>64</v>
      </c>
      <c r="L26" s="261"/>
      <c r="M26" s="262"/>
      <c r="N26" s="237"/>
      <c r="O26" s="28"/>
      <c r="P26" s="29"/>
      <c r="Q26" s="29"/>
    </row>
    <row r="27" spans="2:19" s="21" customFormat="1" ht="3.95" customHeight="1">
      <c r="B27" s="66"/>
      <c r="C27" s="72"/>
      <c r="E27" s="44"/>
      <c r="F27" s="19"/>
      <c r="G27" s="18"/>
      <c r="H27" s="18"/>
      <c r="I27" s="18"/>
      <c r="J27" s="18"/>
      <c r="K27" s="22"/>
      <c r="L27" s="248"/>
      <c r="M27" s="248"/>
      <c r="N27" s="246"/>
      <c r="O27" s="28"/>
      <c r="P27" s="29"/>
      <c r="Q27" s="29"/>
      <c r="S27" s="60"/>
    </row>
    <row r="28" spans="2:19" ht="36">
      <c r="B28" s="61" t="s">
        <v>441</v>
      </c>
      <c r="C28" s="414" t="s">
        <v>166</v>
      </c>
      <c r="D28" s="37" t="s">
        <v>471</v>
      </c>
      <c r="E28" s="63" t="s">
        <v>359</v>
      </c>
      <c r="F28" s="68" t="s">
        <v>155</v>
      </c>
      <c r="G28" s="64" t="s">
        <v>471</v>
      </c>
      <c r="H28" s="64" t="s">
        <v>721</v>
      </c>
      <c r="I28" s="64" t="s">
        <v>719</v>
      </c>
      <c r="J28" s="64" t="s">
        <v>68</v>
      </c>
      <c r="K28" s="65">
        <v>1</v>
      </c>
      <c r="L28" s="261"/>
      <c r="M28" s="262"/>
      <c r="N28" s="237"/>
      <c r="O28" s="28"/>
      <c r="P28" s="29"/>
      <c r="Q28" s="29"/>
    </row>
    <row r="29" spans="2:19" ht="27">
      <c r="B29" s="61"/>
      <c r="C29" s="414"/>
      <c r="D29" s="37"/>
      <c r="E29" s="63" t="s">
        <v>360</v>
      </c>
      <c r="F29" s="99" t="s">
        <v>167</v>
      </c>
      <c r="G29" s="100" t="s">
        <v>484</v>
      </c>
      <c r="H29" s="100" t="s">
        <v>203</v>
      </c>
      <c r="I29" s="100" t="s">
        <v>719</v>
      </c>
      <c r="J29" s="100" t="s">
        <v>68</v>
      </c>
      <c r="K29" s="101">
        <v>0</v>
      </c>
      <c r="L29" s="267"/>
      <c r="M29" s="268"/>
      <c r="N29" s="256"/>
      <c r="O29" s="28"/>
      <c r="P29" s="29"/>
      <c r="Q29" s="29"/>
    </row>
    <row r="30" spans="2:19" ht="28.5" customHeight="1">
      <c r="B30" s="61" t="s">
        <v>442</v>
      </c>
      <c r="C30" s="418" t="s">
        <v>48</v>
      </c>
      <c r="D30" s="21" t="s">
        <v>471</v>
      </c>
      <c r="E30" s="51" t="s">
        <v>722</v>
      </c>
      <c r="F30" s="19" t="s">
        <v>723</v>
      </c>
      <c r="G30" s="18" t="s">
        <v>471</v>
      </c>
      <c r="H30" s="18" t="s">
        <v>724</v>
      </c>
      <c r="I30" s="18" t="s">
        <v>700</v>
      </c>
      <c r="J30" s="18" t="s">
        <v>725</v>
      </c>
      <c r="K30" s="20">
        <v>1</v>
      </c>
      <c r="L30" s="265"/>
      <c r="M30" s="266"/>
      <c r="N30" s="243"/>
      <c r="O30" s="28"/>
      <c r="P30" s="29"/>
      <c r="Q30" s="29"/>
    </row>
    <row r="31" spans="2:19" ht="27">
      <c r="B31" s="61"/>
      <c r="C31" s="418"/>
      <c r="D31" s="21"/>
      <c r="E31" s="63" t="s">
        <v>361</v>
      </c>
      <c r="F31" s="102" t="s">
        <v>726</v>
      </c>
      <c r="G31" s="103" t="s">
        <v>63</v>
      </c>
      <c r="H31" s="103" t="s">
        <v>204</v>
      </c>
      <c r="I31" s="103" t="s">
        <v>700</v>
      </c>
      <c r="J31" s="103" t="s">
        <v>727</v>
      </c>
      <c r="K31" s="104">
        <v>1</v>
      </c>
      <c r="L31" s="269"/>
      <c r="M31" s="270"/>
      <c r="N31" s="257"/>
      <c r="O31" s="28"/>
      <c r="P31" s="29"/>
      <c r="Q31" s="29"/>
    </row>
    <row r="32" spans="2:19" ht="18">
      <c r="B32" s="61"/>
      <c r="C32" s="418"/>
      <c r="D32" s="21"/>
      <c r="E32" s="63" t="s">
        <v>362</v>
      </c>
      <c r="F32" s="68" t="s">
        <v>78</v>
      </c>
      <c r="G32" s="64" t="s">
        <v>63</v>
      </c>
      <c r="H32" s="64" t="s">
        <v>205</v>
      </c>
      <c r="I32" s="64" t="s">
        <v>700</v>
      </c>
      <c r="J32" s="64" t="s">
        <v>68</v>
      </c>
      <c r="K32" s="65" t="s">
        <v>168</v>
      </c>
      <c r="L32" s="261"/>
      <c r="M32" s="262"/>
      <c r="N32" s="237"/>
      <c r="O32" s="28"/>
      <c r="P32" s="29"/>
      <c r="Q32" s="29"/>
    </row>
    <row r="33" spans="2:19" ht="36">
      <c r="B33" s="61"/>
      <c r="C33" s="418"/>
      <c r="D33" s="21"/>
      <c r="E33" s="63" t="s">
        <v>363</v>
      </c>
      <c r="F33" s="68" t="s">
        <v>169</v>
      </c>
      <c r="G33" s="64" t="s">
        <v>484</v>
      </c>
      <c r="H33" s="64" t="s">
        <v>728</v>
      </c>
      <c r="I33" s="64" t="s">
        <v>700</v>
      </c>
      <c r="J33" s="64" t="s">
        <v>729</v>
      </c>
      <c r="K33" s="69" t="s">
        <v>114</v>
      </c>
      <c r="L33" s="261"/>
      <c r="M33" s="262"/>
      <c r="N33" s="237"/>
      <c r="O33" s="28"/>
      <c r="P33" s="29"/>
      <c r="Q33" s="29"/>
    </row>
    <row r="34" spans="2:19" s="21" customFormat="1" ht="3.95" customHeight="1">
      <c r="B34" s="66"/>
      <c r="C34" s="72"/>
      <c r="E34" s="44"/>
      <c r="F34" s="105"/>
      <c r="G34" s="106"/>
      <c r="H34" s="29"/>
      <c r="I34" s="106"/>
      <c r="J34" s="106"/>
      <c r="K34" s="107"/>
      <c r="L34" s="271"/>
      <c r="M34" s="271"/>
      <c r="N34" s="258"/>
      <c r="O34" s="28"/>
      <c r="P34" s="29"/>
      <c r="Q34" s="29"/>
      <c r="S34" s="60"/>
    </row>
    <row r="35" spans="2:19" ht="27">
      <c r="B35" s="61" t="s">
        <v>443</v>
      </c>
      <c r="C35" s="414" t="s">
        <v>49</v>
      </c>
      <c r="D35" s="37" t="s">
        <v>471</v>
      </c>
      <c r="E35" s="43" t="s">
        <v>730</v>
      </c>
      <c r="F35" s="12" t="s">
        <v>731</v>
      </c>
      <c r="G35" s="2" t="s">
        <v>471</v>
      </c>
      <c r="H35" s="2" t="s">
        <v>732</v>
      </c>
      <c r="I35" s="2" t="s">
        <v>700</v>
      </c>
      <c r="J35" s="2" t="s">
        <v>733</v>
      </c>
      <c r="K35" s="14">
        <v>1</v>
      </c>
      <c r="L35" s="263"/>
      <c r="M35" s="264"/>
      <c r="N35" s="239"/>
      <c r="O35" s="28"/>
      <c r="P35" s="29"/>
      <c r="Q35" s="29"/>
    </row>
    <row r="36" spans="2:19" ht="27">
      <c r="B36" s="61"/>
      <c r="C36" s="414"/>
      <c r="D36" s="37"/>
      <c r="E36" s="63" t="s">
        <v>364</v>
      </c>
      <c r="F36" s="68" t="s">
        <v>156</v>
      </c>
      <c r="G36" s="64" t="s">
        <v>62</v>
      </c>
      <c r="H36" s="64" t="s">
        <v>218</v>
      </c>
      <c r="I36" s="64" t="s">
        <v>700</v>
      </c>
      <c r="J36" s="64" t="s">
        <v>734</v>
      </c>
      <c r="K36" s="65" t="s">
        <v>64</v>
      </c>
      <c r="L36" s="261"/>
      <c r="M36" s="262"/>
      <c r="N36" s="237"/>
      <c r="O36" s="28"/>
      <c r="P36" s="29"/>
      <c r="Q36" s="29"/>
    </row>
    <row r="37" spans="2:19" ht="18">
      <c r="B37" s="61"/>
      <c r="C37" s="414"/>
      <c r="D37" s="37"/>
      <c r="E37" s="63" t="s">
        <v>365</v>
      </c>
      <c r="F37" s="68" t="s">
        <v>220</v>
      </c>
      <c r="G37" s="64" t="s">
        <v>63</v>
      </c>
      <c r="H37" s="64" t="s">
        <v>206</v>
      </c>
      <c r="I37" s="64" t="s">
        <v>735</v>
      </c>
      <c r="J37" s="64" t="s">
        <v>736</v>
      </c>
      <c r="K37" s="69" t="s">
        <v>64</v>
      </c>
      <c r="L37" s="261"/>
      <c r="M37" s="262"/>
      <c r="N37" s="237"/>
      <c r="O37" s="28"/>
      <c r="P37" s="29"/>
      <c r="Q37" s="29"/>
    </row>
    <row r="38" spans="2:19" ht="30" customHeight="1">
      <c r="B38" s="61"/>
      <c r="C38" s="414"/>
      <c r="D38" s="37"/>
      <c r="E38" s="63" t="s">
        <v>366</v>
      </c>
      <c r="F38" s="68" t="s">
        <v>274</v>
      </c>
      <c r="G38" s="64" t="s">
        <v>484</v>
      </c>
      <c r="H38" s="64" t="s">
        <v>737</v>
      </c>
      <c r="I38" s="64" t="s">
        <v>486</v>
      </c>
      <c r="J38" s="64" t="s">
        <v>738</v>
      </c>
      <c r="K38" s="69" t="s">
        <v>96</v>
      </c>
      <c r="L38" s="261"/>
      <c r="M38" s="262"/>
      <c r="N38" s="237"/>
      <c r="O38" s="28"/>
      <c r="P38" s="29"/>
      <c r="Q38" s="29"/>
    </row>
    <row r="39" spans="2:19" s="21" customFormat="1" ht="3.95" customHeight="1">
      <c r="B39" s="66"/>
      <c r="C39" s="72"/>
      <c r="E39" s="44"/>
      <c r="F39" s="19"/>
      <c r="G39" s="18"/>
      <c r="H39" s="18"/>
      <c r="I39" s="18"/>
      <c r="J39" s="18"/>
      <c r="K39" s="22"/>
      <c r="L39" s="248"/>
      <c r="M39" s="248"/>
      <c r="N39" s="246"/>
      <c r="O39" s="28"/>
      <c r="P39" s="29"/>
      <c r="Q39" s="29"/>
      <c r="S39" s="60"/>
    </row>
    <row r="40" spans="2:19" ht="27">
      <c r="B40" s="61" t="s">
        <v>444</v>
      </c>
      <c r="C40" s="418" t="s">
        <v>50</v>
      </c>
      <c r="D40" s="21" t="s">
        <v>63</v>
      </c>
      <c r="E40" s="63" t="s">
        <v>367</v>
      </c>
      <c r="F40" s="68" t="s">
        <v>170</v>
      </c>
      <c r="G40" s="64" t="s">
        <v>471</v>
      </c>
      <c r="H40" s="64" t="s">
        <v>207</v>
      </c>
      <c r="I40" s="64" t="s">
        <v>486</v>
      </c>
      <c r="J40" s="64" t="s">
        <v>739</v>
      </c>
      <c r="K40" s="65" t="s">
        <v>64</v>
      </c>
      <c r="L40" s="261"/>
      <c r="M40" s="262"/>
      <c r="N40" s="237"/>
      <c r="O40" s="28"/>
      <c r="P40" s="29"/>
      <c r="Q40" s="29"/>
    </row>
    <row r="41" spans="2:19" ht="27">
      <c r="B41" s="61"/>
      <c r="C41" s="418"/>
      <c r="D41" s="21"/>
      <c r="E41" s="42" t="s">
        <v>740</v>
      </c>
      <c r="F41" s="19" t="s">
        <v>741</v>
      </c>
      <c r="G41" s="18" t="s">
        <v>63</v>
      </c>
      <c r="H41" s="18" t="s">
        <v>742</v>
      </c>
      <c r="I41" s="18" t="s">
        <v>743</v>
      </c>
      <c r="J41" s="18" t="s">
        <v>744</v>
      </c>
      <c r="K41" s="20" t="s">
        <v>634</v>
      </c>
      <c r="L41" s="265"/>
      <c r="M41" s="266"/>
      <c r="N41" s="243"/>
      <c r="O41" s="28"/>
      <c r="P41" s="29"/>
      <c r="Q41" s="29"/>
    </row>
    <row r="42" spans="2:19" ht="36">
      <c r="B42" s="61"/>
      <c r="C42" s="418"/>
      <c r="D42" s="21"/>
      <c r="E42" s="63" t="s">
        <v>368</v>
      </c>
      <c r="F42" s="68" t="s">
        <v>171</v>
      </c>
      <c r="G42" s="64" t="s">
        <v>484</v>
      </c>
      <c r="H42" s="64" t="s">
        <v>745</v>
      </c>
      <c r="I42" s="64" t="s">
        <v>486</v>
      </c>
      <c r="J42" s="64" t="s">
        <v>746</v>
      </c>
      <c r="K42" s="69" t="s">
        <v>114</v>
      </c>
      <c r="L42" s="261"/>
      <c r="M42" s="262"/>
      <c r="N42" s="237"/>
      <c r="O42" s="28"/>
      <c r="P42" s="29"/>
      <c r="Q42" s="29"/>
    </row>
    <row r="43" spans="2:19">
      <c r="B43" s="61"/>
      <c r="C43" s="21"/>
      <c r="D43" s="21"/>
      <c r="E43" s="44"/>
      <c r="F43" s="34"/>
      <c r="G43" s="28"/>
      <c r="H43" s="28"/>
      <c r="I43" s="28"/>
      <c r="J43" s="28"/>
      <c r="K43" s="49"/>
      <c r="L43" s="38"/>
      <c r="M43" s="38"/>
      <c r="N43" s="48"/>
      <c r="O43" s="28"/>
      <c r="P43" s="29"/>
      <c r="Q43" s="29"/>
    </row>
    <row r="44" spans="2:19" ht="11.25" customHeight="1">
      <c r="B44" s="61"/>
      <c r="C44" s="413" t="s">
        <v>57</v>
      </c>
      <c r="D44" s="413"/>
      <c r="E44" s="413"/>
      <c r="F44" s="413"/>
      <c r="G44" s="413"/>
      <c r="H44" s="413"/>
      <c r="I44" s="413"/>
      <c r="J44" s="413"/>
      <c r="K44" s="413"/>
      <c r="L44" s="413"/>
      <c r="M44" s="413"/>
      <c r="N44" s="413"/>
      <c r="O44" s="1"/>
      <c r="P44" s="1"/>
      <c r="Q44" s="1"/>
    </row>
    <row r="45" spans="2:19" s="21" customFormat="1" ht="3.95" customHeight="1">
      <c r="B45" s="66"/>
      <c r="C45" s="59"/>
      <c r="D45" s="59"/>
      <c r="E45" s="59"/>
      <c r="F45" s="59"/>
      <c r="G45" s="59"/>
      <c r="H45" s="59"/>
      <c r="I45" s="59"/>
      <c r="J45" s="59"/>
      <c r="K45" s="59"/>
      <c r="L45" s="59"/>
      <c r="M45" s="59"/>
      <c r="N45" s="59"/>
      <c r="O45" s="1"/>
      <c r="P45" s="1"/>
      <c r="Q45" s="1"/>
      <c r="S45" s="60"/>
    </row>
    <row r="46" spans="2:19" ht="37.5" customHeight="1">
      <c r="B46" s="61" t="s">
        <v>445</v>
      </c>
      <c r="C46" s="417" t="s">
        <v>79</v>
      </c>
      <c r="D46" s="15" t="s">
        <v>484</v>
      </c>
      <c r="E46" s="63" t="s">
        <v>369</v>
      </c>
      <c r="F46" s="68" t="s">
        <v>157</v>
      </c>
      <c r="G46" s="64" t="s">
        <v>471</v>
      </c>
      <c r="H46" s="64" t="s">
        <v>747</v>
      </c>
      <c r="I46" s="64" t="s">
        <v>748</v>
      </c>
      <c r="J46" s="64" t="s">
        <v>734</v>
      </c>
      <c r="K46" s="65">
        <v>1</v>
      </c>
      <c r="L46" s="249"/>
      <c r="M46" s="250"/>
      <c r="N46" s="237"/>
      <c r="O46" s="28"/>
      <c r="P46" s="29"/>
      <c r="Q46" s="29"/>
    </row>
    <row r="47" spans="2:19" ht="36">
      <c r="B47" s="61"/>
      <c r="C47" s="417"/>
      <c r="D47" s="15"/>
      <c r="E47" s="63" t="s">
        <v>370</v>
      </c>
      <c r="F47" s="68" t="s">
        <v>158</v>
      </c>
      <c r="G47" s="64" t="s">
        <v>63</v>
      </c>
      <c r="H47" s="64" t="s">
        <v>749</v>
      </c>
      <c r="I47" s="64" t="s">
        <v>748</v>
      </c>
      <c r="J47" s="64" t="s">
        <v>750</v>
      </c>
      <c r="K47" s="65">
        <v>1</v>
      </c>
      <c r="L47" s="249"/>
      <c r="M47" s="250"/>
      <c r="N47" s="237"/>
      <c r="O47" s="28"/>
      <c r="P47" s="29"/>
      <c r="Q47" s="29"/>
    </row>
    <row r="48" spans="2:19" ht="36">
      <c r="B48" s="61"/>
      <c r="C48" s="417"/>
      <c r="D48" s="15"/>
      <c r="E48" s="63" t="s">
        <v>371</v>
      </c>
      <c r="F48" s="68" t="s">
        <v>159</v>
      </c>
      <c r="G48" s="64" t="s">
        <v>484</v>
      </c>
      <c r="H48" s="64" t="s">
        <v>751</v>
      </c>
      <c r="I48" s="64" t="s">
        <v>748</v>
      </c>
      <c r="J48" s="64" t="s">
        <v>752</v>
      </c>
      <c r="K48" s="69" t="s">
        <v>172</v>
      </c>
      <c r="L48" s="249"/>
      <c r="M48" s="250"/>
      <c r="N48" s="237"/>
      <c r="O48" s="28"/>
      <c r="P48" s="29"/>
      <c r="Q48" s="29"/>
    </row>
    <row r="49" spans="2:19" s="21" customFormat="1" ht="3.95" customHeight="1">
      <c r="B49" s="66"/>
      <c r="C49" s="72"/>
      <c r="D49" s="29"/>
      <c r="E49" s="44"/>
      <c r="F49" s="19"/>
      <c r="G49" s="18"/>
      <c r="H49" s="18"/>
      <c r="I49" s="18"/>
      <c r="J49" s="18"/>
      <c r="K49" s="22"/>
      <c r="L49" s="272"/>
      <c r="M49" s="272"/>
      <c r="N49" s="246"/>
      <c r="O49" s="28"/>
      <c r="P49" s="29"/>
      <c r="Q49" s="29"/>
      <c r="S49" s="60"/>
    </row>
    <row r="50" spans="2:19" ht="33.75" customHeight="1">
      <c r="B50" s="61" t="s">
        <v>446</v>
      </c>
      <c r="C50" s="414" t="s">
        <v>245</v>
      </c>
      <c r="D50" s="39" t="s">
        <v>471</v>
      </c>
      <c r="E50" s="43" t="s">
        <v>753</v>
      </c>
      <c r="F50" s="12" t="s">
        <v>754</v>
      </c>
      <c r="G50" s="2" t="s">
        <v>471</v>
      </c>
      <c r="H50" s="2" t="s">
        <v>755</v>
      </c>
      <c r="I50" s="2" t="s">
        <v>748</v>
      </c>
      <c r="J50" s="2" t="s">
        <v>734</v>
      </c>
      <c r="K50" s="14">
        <v>1</v>
      </c>
      <c r="L50" s="253"/>
      <c r="M50" s="254"/>
      <c r="N50" s="239"/>
      <c r="O50" s="28"/>
      <c r="P50" s="29"/>
      <c r="Q50" s="29"/>
    </row>
    <row r="51" spans="2:19" ht="27">
      <c r="B51" s="61"/>
      <c r="C51" s="414"/>
      <c r="D51" s="39"/>
      <c r="E51" s="63" t="s">
        <v>372</v>
      </c>
      <c r="F51" s="68" t="s">
        <v>160</v>
      </c>
      <c r="G51" s="64" t="s">
        <v>62</v>
      </c>
      <c r="H51" s="64" t="s">
        <v>208</v>
      </c>
      <c r="I51" s="64" t="s">
        <v>748</v>
      </c>
      <c r="J51" s="64" t="s">
        <v>734</v>
      </c>
      <c r="K51" s="65">
        <v>1</v>
      </c>
      <c r="L51" s="249"/>
      <c r="M51" s="250"/>
      <c r="N51" s="237"/>
      <c r="O51" s="28"/>
      <c r="P51" s="29"/>
      <c r="Q51" s="29"/>
    </row>
    <row r="52" spans="2:19" ht="27">
      <c r="B52" s="61"/>
      <c r="C52" s="414"/>
      <c r="D52" s="39"/>
      <c r="E52" s="43" t="s">
        <v>756</v>
      </c>
      <c r="F52" s="12" t="s">
        <v>757</v>
      </c>
      <c r="G52" s="2" t="s">
        <v>484</v>
      </c>
      <c r="H52" s="2" t="s">
        <v>758</v>
      </c>
      <c r="I52" s="2" t="s">
        <v>748</v>
      </c>
      <c r="J52" s="2" t="s">
        <v>759</v>
      </c>
      <c r="K52" s="14">
        <v>1</v>
      </c>
      <c r="L52" s="253"/>
      <c r="M52" s="254"/>
      <c r="N52" s="239"/>
      <c r="O52" s="28"/>
      <c r="P52" s="29"/>
      <c r="Q52" s="29"/>
    </row>
    <row r="53" spans="2:19" ht="46.5" customHeight="1">
      <c r="B53" s="61" t="s">
        <v>447</v>
      </c>
      <c r="C53" s="418" t="s">
        <v>58</v>
      </c>
      <c r="D53" s="29" t="s">
        <v>471</v>
      </c>
      <c r="E53" s="63" t="s">
        <v>373</v>
      </c>
      <c r="F53" s="68" t="s">
        <v>177</v>
      </c>
      <c r="G53" s="64" t="s">
        <v>471</v>
      </c>
      <c r="H53" s="64" t="s">
        <v>209</v>
      </c>
      <c r="I53" s="64" t="s">
        <v>760</v>
      </c>
      <c r="J53" s="64" t="s">
        <v>175</v>
      </c>
      <c r="K53" s="65" t="s">
        <v>173</v>
      </c>
      <c r="L53" s="249"/>
      <c r="M53" s="250"/>
      <c r="N53" s="237"/>
      <c r="O53" s="28"/>
      <c r="P53" s="29"/>
      <c r="Q53" s="29"/>
    </row>
    <row r="54" spans="2:19" ht="29.25" customHeight="1">
      <c r="B54" s="61"/>
      <c r="C54" s="418"/>
      <c r="D54" s="29"/>
      <c r="E54" s="63" t="s">
        <v>374</v>
      </c>
      <c r="F54" s="68" t="s">
        <v>178</v>
      </c>
      <c r="G54" s="64" t="s">
        <v>471</v>
      </c>
      <c r="H54" s="64" t="s">
        <v>210</v>
      </c>
      <c r="I54" s="64" t="s">
        <v>761</v>
      </c>
      <c r="J54" s="64" t="s">
        <v>175</v>
      </c>
      <c r="K54" s="65" t="s">
        <v>173</v>
      </c>
      <c r="L54" s="249"/>
      <c r="M54" s="250"/>
      <c r="N54" s="237"/>
      <c r="O54" s="28"/>
      <c r="P54" s="29"/>
      <c r="Q54" s="29"/>
    </row>
    <row r="55" spans="2:19" ht="29.25" customHeight="1">
      <c r="B55" s="61"/>
      <c r="C55" s="418"/>
      <c r="D55" s="29"/>
      <c r="E55" s="63" t="s">
        <v>375</v>
      </c>
      <c r="F55" s="68" t="s">
        <v>179</v>
      </c>
      <c r="G55" s="64" t="s">
        <v>471</v>
      </c>
      <c r="H55" s="64" t="s">
        <v>211</v>
      </c>
      <c r="I55" s="64" t="s">
        <v>761</v>
      </c>
      <c r="J55" s="64" t="s">
        <v>762</v>
      </c>
      <c r="K55" s="65" t="s">
        <v>173</v>
      </c>
      <c r="L55" s="249"/>
      <c r="M55" s="250"/>
      <c r="N55" s="237"/>
      <c r="O55" s="28"/>
      <c r="P55" s="29"/>
      <c r="Q55" s="29"/>
    </row>
    <row r="56" spans="2:19" ht="29.25" customHeight="1">
      <c r="B56" s="61"/>
      <c r="C56" s="418"/>
      <c r="D56" s="29"/>
      <c r="E56" s="63" t="s">
        <v>376</v>
      </c>
      <c r="F56" s="68" t="s">
        <v>180</v>
      </c>
      <c r="G56" s="64" t="s">
        <v>471</v>
      </c>
      <c r="H56" s="64" t="s">
        <v>212</v>
      </c>
      <c r="I56" s="64" t="s">
        <v>761</v>
      </c>
      <c r="J56" s="64" t="s">
        <v>175</v>
      </c>
      <c r="K56" s="65">
        <v>0.9</v>
      </c>
      <c r="L56" s="249"/>
      <c r="M56" s="250"/>
      <c r="N56" s="237"/>
      <c r="O56" s="28"/>
      <c r="P56" s="29"/>
      <c r="Q56" s="29"/>
    </row>
    <row r="57" spans="2:19" ht="27.75" customHeight="1">
      <c r="B57" s="61"/>
      <c r="C57" s="418"/>
      <c r="D57" s="29"/>
      <c r="E57" s="63" t="s">
        <v>377</v>
      </c>
      <c r="F57" s="68" t="s">
        <v>181</v>
      </c>
      <c r="G57" s="64" t="s">
        <v>471</v>
      </c>
      <c r="H57" s="64" t="s">
        <v>213</v>
      </c>
      <c r="I57" s="64" t="s">
        <v>761</v>
      </c>
      <c r="J57" s="64" t="s">
        <v>175</v>
      </c>
      <c r="K57" s="65">
        <v>0.9</v>
      </c>
      <c r="L57" s="249"/>
      <c r="M57" s="250"/>
      <c r="N57" s="237"/>
      <c r="O57" s="28"/>
      <c r="P57" s="29"/>
      <c r="Q57" s="29"/>
    </row>
    <row r="58" spans="2:19" ht="27.75" customHeight="1">
      <c r="B58" s="61"/>
      <c r="C58" s="418"/>
      <c r="D58" s="29"/>
      <c r="E58" s="63" t="s">
        <v>378</v>
      </c>
      <c r="F58" s="68" t="s">
        <v>287</v>
      </c>
      <c r="G58" s="64" t="s">
        <v>471</v>
      </c>
      <c r="H58" s="64" t="s">
        <v>284</v>
      </c>
      <c r="I58" s="64" t="s">
        <v>761</v>
      </c>
      <c r="J58" s="64" t="s">
        <v>175</v>
      </c>
      <c r="K58" s="65">
        <v>0.9</v>
      </c>
      <c r="L58" s="249"/>
      <c r="M58" s="250"/>
      <c r="N58" s="237"/>
      <c r="O58" s="28"/>
      <c r="P58" s="29"/>
      <c r="Q58" s="29"/>
    </row>
    <row r="59" spans="2:19" ht="27.75" customHeight="1">
      <c r="B59" s="61"/>
      <c r="C59" s="418"/>
      <c r="D59" s="29"/>
      <c r="E59" s="63" t="s">
        <v>379</v>
      </c>
      <c r="F59" s="68" t="s">
        <v>246</v>
      </c>
      <c r="G59" s="64" t="s">
        <v>471</v>
      </c>
      <c r="H59" s="64" t="s">
        <v>285</v>
      </c>
      <c r="I59" s="64" t="s">
        <v>763</v>
      </c>
      <c r="J59" s="64" t="s">
        <v>175</v>
      </c>
      <c r="K59" s="65" t="s">
        <v>247</v>
      </c>
      <c r="L59" s="249"/>
      <c r="M59" s="250"/>
      <c r="N59" s="237"/>
      <c r="O59" s="28"/>
      <c r="P59" s="29"/>
      <c r="Q59" s="29"/>
    </row>
    <row r="60" spans="2:19" ht="36.75" customHeight="1">
      <c r="B60" s="61"/>
      <c r="C60" s="418"/>
      <c r="D60" s="29"/>
      <c r="E60" s="63" t="s">
        <v>380</v>
      </c>
      <c r="F60" s="68" t="s">
        <v>275</v>
      </c>
      <c r="G60" s="64" t="s">
        <v>471</v>
      </c>
      <c r="H60" s="64" t="s">
        <v>461</v>
      </c>
      <c r="I60" s="64" t="s">
        <v>764</v>
      </c>
      <c r="J60" s="64" t="s">
        <v>175</v>
      </c>
      <c r="K60" s="65" t="s">
        <v>190</v>
      </c>
      <c r="L60" s="249"/>
      <c r="M60" s="250"/>
      <c r="N60" s="237"/>
      <c r="O60" s="28"/>
      <c r="P60" s="29"/>
      <c r="Q60" s="29"/>
    </row>
    <row r="61" spans="2:19" ht="29.25" customHeight="1">
      <c r="B61" s="61"/>
      <c r="C61" s="418"/>
      <c r="D61" s="29"/>
      <c r="E61" s="63" t="s">
        <v>381</v>
      </c>
      <c r="F61" s="68" t="s">
        <v>182</v>
      </c>
      <c r="G61" s="64" t="s">
        <v>471</v>
      </c>
      <c r="H61" s="64" t="s">
        <v>286</v>
      </c>
      <c r="I61" s="64" t="s">
        <v>765</v>
      </c>
      <c r="J61" s="64" t="s">
        <v>175</v>
      </c>
      <c r="K61" s="108" t="s">
        <v>176</v>
      </c>
      <c r="L61" s="249"/>
      <c r="M61" s="250"/>
      <c r="N61" s="237"/>
      <c r="O61" s="28"/>
      <c r="P61" s="29"/>
      <c r="Q61" s="29"/>
    </row>
    <row r="62" spans="2:19" s="21" customFormat="1" ht="3.95" customHeight="1">
      <c r="B62" s="66"/>
      <c r="C62" s="72"/>
      <c r="D62" s="29"/>
      <c r="E62" s="44"/>
      <c r="F62" s="19"/>
      <c r="G62" s="18"/>
      <c r="H62" s="18"/>
      <c r="I62" s="18"/>
      <c r="J62" s="18"/>
      <c r="K62" s="109"/>
      <c r="L62" s="272"/>
      <c r="M62" s="272"/>
      <c r="N62" s="246"/>
      <c r="O62" s="28"/>
      <c r="P62" s="29"/>
      <c r="Q62" s="29"/>
      <c r="S62" s="60"/>
    </row>
    <row r="63" spans="2:19" ht="33.75" customHeight="1">
      <c r="B63" s="61" t="s">
        <v>448</v>
      </c>
      <c r="C63" s="414" t="s">
        <v>59</v>
      </c>
      <c r="D63" s="39" t="s">
        <v>471</v>
      </c>
      <c r="E63" s="43" t="s">
        <v>766</v>
      </c>
      <c r="F63" s="12" t="s">
        <v>767</v>
      </c>
      <c r="G63" s="2" t="s">
        <v>471</v>
      </c>
      <c r="H63" s="2" t="s">
        <v>768</v>
      </c>
      <c r="I63" s="2" t="s">
        <v>769</v>
      </c>
      <c r="J63" s="16" t="s">
        <v>734</v>
      </c>
      <c r="K63" s="40">
        <v>1</v>
      </c>
      <c r="L63" s="253"/>
      <c r="M63" s="254"/>
      <c r="N63" s="239"/>
      <c r="O63" s="28"/>
      <c r="P63" s="29"/>
      <c r="Q63" s="29"/>
    </row>
    <row r="64" spans="2:19" ht="27">
      <c r="B64" s="61"/>
      <c r="C64" s="414"/>
      <c r="D64" s="39"/>
      <c r="E64" s="63" t="s">
        <v>382</v>
      </c>
      <c r="F64" s="68" t="s">
        <v>183</v>
      </c>
      <c r="G64" s="64" t="s">
        <v>63</v>
      </c>
      <c r="H64" s="64" t="s">
        <v>214</v>
      </c>
      <c r="I64" s="64" t="s">
        <v>769</v>
      </c>
      <c r="J64" s="69" t="s">
        <v>734</v>
      </c>
      <c r="K64" s="110">
        <v>1</v>
      </c>
      <c r="L64" s="249"/>
      <c r="M64" s="250"/>
      <c r="N64" s="237"/>
      <c r="O64" s="28"/>
      <c r="P64" s="29"/>
      <c r="Q64" s="29"/>
    </row>
    <row r="65" spans="2:19" ht="27">
      <c r="B65" s="61"/>
      <c r="C65" s="414"/>
      <c r="D65" s="39"/>
      <c r="E65" s="63" t="s">
        <v>383</v>
      </c>
      <c r="F65" s="68" t="s">
        <v>184</v>
      </c>
      <c r="G65" s="64" t="s">
        <v>62</v>
      </c>
      <c r="H65" s="64" t="s">
        <v>242</v>
      </c>
      <c r="I65" s="64" t="s">
        <v>770</v>
      </c>
      <c r="J65" s="64" t="s">
        <v>174</v>
      </c>
      <c r="K65" s="69" t="s">
        <v>185</v>
      </c>
      <c r="L65" s="249"/>
      <c r="M65" s="250"/>
      <c r="N65" s="237"/>
      <c r="O65" s="28"/>
      <c r="P65" s="29"/>
      <c r="Q65" s="29"/>
    </row>
    <row r="66" spans="2:19" ht="18">
      <c r="B66" s="61"/>
      <c r="C66" s="414"/>
      <c r="D66" s="39"/>
      <c r="E66" s="63" t="s">
        <v>384</v>
      </c>
      <c r="F66" s="68" t="s">
        <v>186</v>
      </c>
      <c r="G66" s="64" t="s">
        <v>484</v>
      </c>
      <c r="H66" s="68" t="s">
        <v>243</v>
      </c>
      <c r="I66" s="64" t="s">
        <v>770</v>
      </c>
      <c r="J66" s="64" t="s">
        <v>174</v>
      </c>
      <c r="K66" s="69" t="s">
        <v>187</v>
      </c>
      <c r="L66" s="249"/>
      <c r="M66" s="250"/>
      <c r="N66" s="237"/>
      <c r="O66" s="28"/>
      <c r="P66" s="29"/>
      <c r="Q66" s="29"/>
    </row>
    <row r="67" spans="2:19" ht="18">
      <c r="B67" s="61"/>
      <c r="C67" s="414"/>
      <c r="D67" s="39"/>
      <c r="E67" s="43" t="s">
        <v>771</v>
      </c>
      <c r="F67" s="12" t="s">
        <v>772</v>
      </c>
      <c r="G67" s="2" t="s">
        <v>484</v>
      </c>
      <c r="H67" s="12" t="s">
        <v>773</v>
      </c>
      <c r="I67" s="2" t="s">
        <v>770</v>
      </c>
      <c r="J67" s="2" t="s">
        <v>174</v>
      </c>
      <c r="K67" s="13" t="s">
        <v>774</v>
      </c>
      <c r="L67" s="253"/>
      <c r="M67" s="254"/>
      <c r="N67" s="239"/>
      <c r="O67" s="28"/>
      <c r="P67" s="29"/>
      <c r="Q67" s="29"/>
    </row>
    <row r="68" spans="2:19" ht="23.25" customHeight="1">
      <c r="B68" s="61"/>
      <c r="C68" s="414"/>
      <c r="D68" s="39"/>
      <c r="E68" s="43" t="s">
        <v>775</v>
      </c>
      <c r="F68" s="12" t="s">
        <v>776</v>
      </c>
      <c r="G68" s="2" t="s">
        <v>484</v>
      </c>
      <c r="H68" s="12" t="s">
        <v>777</v>
      </c>
      <c r="I68" s="2" t="s">
        <v>770</v>
      </c>
      <c r="J68" s="2" t="s">
        <v>174</v>
      </c>
      <c r="K68" s="13" t="s">
        <v>778</v>
      </c>
      <c r="L68" s="253"/>
      <c r="M68" s="254"/>
      <c r="N68" s="239"/>
      <c r="O68" s="28"/>
      <c r="P68" s="29"/>
      <c r="Q68" s="29"/>
    </row>
    <row r="69" spans="2:19" ht="30" customHeight="1">
      <c r="B69" s="61"/>
      <c r="C69" s="414"/>
      <c r="D69" s="39"/>
      <c r="E69" s="63" t="s">
        <v>385</v>
      </c>
      <c r="F69" s="68" t="s">
        <v>188</v>
      </c>
      <c r="G69" s="64" t="s">
        <v>484</v>
      </c>
      <c r="H69" s="64" t="s">
        <v>215</v>
      </c>
      <c r="I69" s="64" t="s">
        <v>779</v>
      </c>
      <c r="J69" s="64" t="s">
        <v>780</v>
      </c>
      <c r="K69" s="69" t="s">
        <v>189</v>
      </c>
      <c r="L69" s="249"/>
      <c r="M69" s="250"/>
      <c r="N69" s="237"/>
      <c r="O69" s="28"/>
      <c r="P69" s="29"/>
      <c r="Q69" s="29"/>
    </row>
    <row r="70" spans="2:19" ht="30" customHeight="1">
      <c r="B70" s="61"/>
      <c r="C70" s="414"/>
      <c r="D70" s="39"/>
      <c r="E70" s="43" t="s">
        <v>781</v>
      </c>
      <c r="F70" s="12" t="s">
        <v>782</v>
      </c>
      <c r="G70" s="2" t="s">
        <v>484</v>
      </c>
      <c r="H70" s="2" t="s">
        <v>783</v>
      </c>
      <c r="I70" s="2" t="s">
        <v>779</v>
      </c>
      <c r="J70" s="2" t="s">
        <v>113</v>
      </c>
      <c r="K70" s="13" t="s">
        <v>784</v>
      </c>
      <c r="L70" s="253"/>
      <c r="M70" s="254"/>
      <c r="N70" s="239"/>
      <c r="O70" s="28"/>
      <c r="P70" s="29"/>
      <c r="Q70" s="29"/>
    </row>
    <row r="71" spans="2:19" ht="33.75" customHeight="1">
      <c r="B71" s="61" t="s">
        <v>449</v>
      </c>
      <c r="C71" s="417" t="s">
        <v>60</v>
      </c>
      <c r="D71" s="15" t="s">
        <v>471</v>
      </c>
      <c r="E71" s="42" t="s">
        <v>785</v>
      </c>
      <c r="F71" s="10" t="s">
        <v>786</v>
      </c>
      <c r="G71" s="7" t="s">
        <v>471</v>
      </c>
      <c r="H71" s="7" t="s">
        <v>787</v>
      </c>
      <c r="I71" s="7" t="s">
        <v>788</v>
      </c>
      <c r="J71" s="7" t="s">
        <v>725</v>
      </c>
      <c r="K71" s="8">
        <v>1</v>
      </c>
      <c r="L71" s="251"/>
      <c r="M71" s="252"/>
      <c r="N71" s="238"/>
      <c r="O71" s="28"/>
      <c r="P71" s="29"/>
      <c r="Q71" s="29"/>
    </row>
    <row r="72" spans="2:19" ht="36">
      <c r="B72" s="61"/>
      <c r="C72" s="417"/>
      <c r="D72" s="15"/>
      <c r="E72" s="42" t="s">
        <v>789</v>
      </c>
      <c r="F72" s="10" t="s">
        <v>790</v>
      </c>
      <c r="G72" s="7" t="s">
        <v>471</v>
      </c>
      <c r="H72" s="7" t="s">
        <v>791</v>
      </c>
      <c r="I72" s="7" t="s">
        <v>788</v>
      </c>
      <c r="J72" s="7" t="s">
        <v>792</v>
      </c>
      <c r="K72" s="8">
        <v>1</v>
      </c>
      <c r="L72" s="251"/>
      <c r="M72" s="252"/>
      <c r="N72" s="238"/>
      <c r="O72" s="28"/>
      <c r="P72" s="29"/>
      <c r="Q72" s="29"/>
    </row>
    <row r="73" spans="2:19" ht="22.5" customHeight="1">
      <c r="B73" s="61"/>
      <c r="C73" s="417"/>
      <c r="D73" s="15"/>
      <c r="E73" s="63" t="s">
        <v>386</v>
      </c>
      <c r="F73" s="68" t="s">
        <v>30</v>
      </c>
      <c r="G73" s="64" t="s">
        <v>63</v>
      </c>
      <c r="H73" s="64" t="s">
        <v>216</v>
      </c>
      <c r="I73" s="64" t="s">
        <v>788</v>
      </c>
      <c r="J73" s="64" t="s">
        <v>725</v>
      </c>
      <c r="K73" s="65">
        <v>1</v>
      </c>
      <c r="L73" s="249"/>
      <c r="M73" s="250"/>
      <c r="N73" s="237"/>
      <c r="O73" s="28"/>
      <c r="P73" s="29"/>
      <c r="Q73" s="29"/>
    </row>
    <row r="74" spans="2:19" ht="22.5" customHeight="1">
      <c r="B74" s="61"/>
      <c r="C74" s="111"/>
      <c r="D74" s="15"/>
      <c r="E74" s="63" t="s">
        <v>387</v>
      </c>
      <c r="F74" s="68" t="s">
        <v>793</v>
      </c>
      <c r="G74" s="64" t="s">
        <v>484</v>
      </c>
      <c r="H74" s="64" t="s">
        <v>794</v>
      </c>
      <c r="I74" s="64" t="s">
        <v>788</v>
      </c>
      <c r="J74" s="64" t="s">
        <v>795</v>
      </c>
      <c r="K74" s="65" t="s">
        <v>954</v>
      </c>
      <c r="L74" s="249"/>
      <c r="M74" s="250"/>
      <c r="N74" s="237"/>
      <c r="O74" s="28"/>
      <c r="P74" s="29"/>
      <c r="Q74" s="29"/>
    </row>
    <row r="75" spans="2:19" s="21" customFormat="1" ht="3.95" customHeight="1">
      <c r="B75" s="66"/>
      <c r="C75" s="72"/>
      <c r="D75" s="29"/>
      <c r="E75" s="44"/>
      <c r="F75" s="19"/>
      <c r="G75" s="18"/>
      <c r="H75" s="18"/>
      <c r="I75" s="18"/>
      <c r="J75" s="18"/>
      <c r="K75" s="20"/>
      <c r="L75" s="272"/>
      <c r="M75" s="272"/>
      <c r="N75" s="246"/>
      <c r="O75" s="28"/>
      <c r="P75" s="29"/>
      <c r="Q75" s="29"/>
      <c r="S75" s="60"/>
    </row>
    <row r="76" spans="2:19" ht="36" customHeight="1">
      <c r="B76" s="61" t="s">
        <v>450</v>
      </c>
      <c r="C76" s="112" t="s">
        <v>61</v>
      </c>
      <c r="D76" s="39" t="s">
        <v>471</v>
      </c>
      <c r="E76" s="63" t="s">
        <v>388</v>
      </c>
      <c r="F76" s="68" t="s">
        <v>161</v>
      </c>
      <c r="G76" s="64" t="s">
        <v>471</v>
      </c>
      <c r="H76" s="64" t="s">
        <v>244</v>
      </c>
      <c r="I76" s="64" t="s">
        <v>788</v>
      </c>
      <c r="J76" s="64" t="s">
        <v>68</v>
      </c>
      <c r="K76" s="69" t="s">
        <v>190</v>
      </c>
      <c r="L76" s="249"/>
      <c r="M76" s="250"/>
      <c r="N76" s="237"/>
      <c r="O76" s="28"/>
      <c r="P76" s="29"/>
      <c r="Q76" s="29"/>
    </row>
    <row r="77" spans="2:19" ht="27">
      <c r="B77" s="61"/>
      <c r="C77" s="112"/>
      <c r="D77" s="39"/>
      <c r="E77" s="63" t="s">
        <v>389</v>
      </c>
      <c r="F77" s="68" t="s">
        <v>191</v>
      </c>
      <c r="G77" s="64" t="s">
        <v>63</v>
      </c>
      <c r="H77" s="64" t="s">
        <v>217</v>
      </c>
      <c r="I77" s="64" t="s">
        <v>788</v>
      </c>
      <c r="J77" s="64" t="s">
        <v>68</v>
      </c>
      <c r="K77" s="69" t="s">
        <v>80</v>
      </c>
      <c r="L77" s="249"/>
      <c r="M77" s="250"/>
      <c r="N77" s="237"/>
      <c r="O77" s="28"/>
      <c r="P77" s="29"/>
      <c r="Q77" s="29"/>
    </row>
    <row r="78" spans="2:19" ht="36">
      <c r="B78" s="61"/>
      <c r="C78" s="112"/>
      <c r="D78" s="39"/>
      <c r="E78" s="43" t="s">
        <v>796</v>
      </c>
      <c r="F78" s="12" t="s">
        <v>797</v>
      </c>
      <c r="G78" s="2" t="s">
        <v>484</v>
      </c>
      <c r="H78" s="2" t="s">
        <v>798</v>
      </c>
      <c r="I78" s="2" t="s">
        <v>788</v>
      </c>
      <c r="J78" s="2" t="s">
        <v>780</v>
      </c>
      <c r="K78" s="13" t="s">
        <v>81</v>
      </c>
      <c r="L78" s="253"/>
      <c r="M78" s="254"/>
      <c r="N78" s="239"/>
      <c r="O78" s="28"/>
      <c r="P78" s="28"/>
      <c r="Q78" s="29"/>
    </row>
    <row r="79" spans="2:19">
      <c r="B79" s="61"/>
      <c r="C79" s="21"/>
      <c r="D79" s="29"/>
      <c r="E79" s="44"/>
      <c r="F79" s="18"/>
      <c r="G79" s="18"/>
      <c r="H79" s="18"/>
      <c r="I79" s="18"/>
      <c r="J79" s="18"/>
      <c r="K79" s="22"/>
      <c r="L79" s="18"/>
      <c r="M79" s="18"/>
      <c r="N79" s="22"/>
      <c r="O79" s="28"/>
      <c r="P79" s="29"/>
      <c r="Q79" s="29"/>
    </row>
    <row r="80" spans="2:19">
      <c r="B80" s="61"/>
      <c r="C80" s="413" t="s">
        <v>8</v>
      </c>
      <c r="D80" s="413"/>
      <c r="E80" s="413"/>
      <c r="F80" s="413"/>
      <c r="G80" s="413"/>
      <c r="H80" s="413"/>
      <c r="I80" s="413"/>
      <c r="J80" s="413"/>
      <c r="K80" s="413"/>
      <c r="L80" s="413"/>
      <c r="M80" s="413"/>
      <c r="N80" s="413"/>
      <c r="O80" s="28"/>
      <c r="P80" s="29"/>
      <c r="Q80" s="29"/>
    </row>
    <row r="81" spans="2:19" s="21" customFormat="1" ht="3.95" customHeight="1">
      <c r="B81" s="66"/>
      <c r="C81" s="59"/>
      <c r="D81" s="59"/>
      <c r="E81" s="59"/>
      <c r="F81" s="59"/>
      <c r="G81" s="59"/>
      <c r="H81" s="59"/>
      <c r="I81" s="59"/>
      <c r="J81" s="59"/>
      <c r="K81" s="59"/>
      <c r="L81" s="59"/>
      <c r="M81" s="59"/>
      <c r="N81" s="59"/>
      <c r="O81" s="28"/>
      <c r="P81" s="29"/>
      <c r="Q81" s="29"/>
      <c r="S81" s="60"/>
    </row>
    <row r="82" spans="2:19" ht="30.75" customHeight="1">
      <c r="B82" s="113" t="s">
        <v>451</v>
      </c>
      <c r="C82" s="113" t="s">
        <v>51</v>
      </c>
      <c r="D82" s="436" t="s">
        <v>63</v>
      </c>
      <c r="E82" s="63" t="s">
        <v>390</v>
      </c>
      <c r="F82" s="68" t="s">
        <v>162</v>
      </c>
      <c r="G82" s="64" t="s">
        <v>63</v>
      </c>
      <c r="H82" s="64" t="s">
        <v>950</v>
      </c>
      <c r="I82" s="64" t="s">
        <v>799</v>
      </c>
      <c r="J82" s="64" t="s">
        <v>68</v>
      </c>
      <c r="K82" s="81" t="s">
        <v>192</v>
      </c>
      <c r="L82" s="249"/>
      <c r="M82" s="250"/>
      <c r="N82" s="241"/>
      <c r="O82" s="28"/>
      <c r="P82" s="29"/>
      <c r="Q82" s="29"/>
    </row>
    <row r="83" spans="2:19" ht="30" customHeight="1">
      <c r="B83" s="113"/>
      <c r="C83" s="113"/>
      <c r="D83" s="436"/>
      <c r="E83" s="63" t="s">
        <v>391</v>
      </c>
      <c r="F83" s="68" t="s">
        <v>163</v>
      </c>
      <c r="G83" s="64" t="s">
        <v>63</v>
      </c>
      <c r="H83" s="64" t="s">
        <v>949</v>
      </c>
      <c r="I83" s="64" t="s">
        <v>799</v>
      </c>
      <c r="J83" s="64" t="s">
        <v>68</v>
      </c>
      <c r="K83" s="64" t="s">
        <v>193</v>
      </c>
      <c r="L83" s="249" t="s">
        <v>65</v>
      </c>
      <c r="M83" s="250"/>
      <c r="N83" s="241"/>
      <c r="O83" s="28"/>
      <c r="P83" s="29"/>
      <c r="Q83" s="29"/>
    </row>
    <row r="84" spans="2:19" s="21" customFormat="1" ht="3.95" customHeight="1">
      <c r="B84" s="114"/>
      <c r="C84" s="114"/>
      <c r="D84" s="115"/>
      <c r="E84" s="44"/>
      <c r="F84" s="19"/>
      <c r="G84" s="18"/>
      <c r="H84" s="18"/>
      <c r="I84" s="18"/>
      <c r="J84" s="18"/>
      <c r="K84" s="18"/>
      <c r="L84" s="272"/>
      <c r="M84" s="272"/>
      <c r="N84" s="245"/>
      <c r="O84" s="28"/>
      <c r="P84" s="29"/>
      <c r="Q84" s="29"/>
      <c r="S84" s="60"/>
    </row>
    <row r="85" spans="2:19" ht="30" customHeight="1">
      <c r="B85" s="113" t="s">
        <v>452</v>
      </c>
      <c r="C85" s="112" t="s">
        <v>52</v>
      </c>
      <c r="D85" s="437" t="s">
        <v>63</v>
      </c>
      <c r="E85" s="63" t="s">
        <v>392</v>
      </c>
      <c r="F85" s="68" t="s">
        <v>162</v>
      </c>
      <c r="G85" s="64" t="s">
        <v>63</v>
      </c>
      <c r="H85" s="64" t="s">
        <v>950</v>
      </c>
      <c r="I85" s="64" t="s">
        <v>799</v>
      </c>
      <c r="J85" s="64" t="s">
        <v>68</v>
      </c>
      <c r="K85" s="81" t="s">
        <v>192</v>
      </c>
      <c r="L85" s="249"/>
      <c r="M85" s="250"/>
      <c r="N85" s="241"/>
      <c r="O85" s="28"/>
      <c r="P85" s="29"/>
      <c r="Q85" s="29"/>
    </row>
    <row r="86" spans="2:19" ht="31.5" customHeight="1">
      <c r="B86" s="113"/>
      <c r="C86" s="112"/>
      <c r="D86" s="437"/>
      <c r="E86" s="63" t="s">
        <v>394</v>
      </c>
      <c r="F86" s="68" t="s">
        <v>163</v>
      </c>
      <c r="G86" s="64" t="s">
        <v>63</v>
      </c>
      <c r="H86" s="64" t="s">
        <v>949</v>
      </c>
      <c r="I86" s="64" t="s">
        <v>799</v>
      </c>
      <c r="J86" s="64" t="s">
        <v>68</v>
      </c>
      <c r="K86" s="64" t="s">
        <v>193</v>
      </c>
      <c r="L86" s="249"/>
      <c r="M86" s="250"/>
      <c r="N86" s="241"/>
      <c r="O86" s="1"/>
      <c r="P86" s="1"/>
      <c r="Q86" s="1"/>
    </row>
    <row r="87" spans="2:19" s="21" customFormat="1" ht="3.95" customHeight="1">
      <c r="B87" s="114"/>
      <c r="C87" s="114"/>
      <c r="D87" s="115"/>
      <c r="E87" s="44"/>
      <c r="F87" s="19"/>
      <c r="G87" s="18"/>
      <c r="H87" s="18"/>
      <c r="I87" s="18"/>
      <c r="J87" s="18"/>
      <c r="K87" s="18"/>
      <c r="L87" s="272"/>
      <c r="M87" s="272"/>
      <c r="N87" s="245"/>
      <c r="O87" s="27"/>
      <c r="P87" s="1"/>
      <c r="Q87" s="1"/>
      <c r="S87" s="60"/>
    </row>
    <row r="88" spans="2:19" ht="31.5" customHeight="1">
      <c r="B88" s="113" t="s">
        <v>453</v>
      </c>
      <c r="C88" s="113" t="s">
        <v>53</v>
      </c>
      <c r="D88" s="436" t="s">
        <v>63</v>
      </c>
      <c r="E88" s="63" t="s">
        <v>393</v>
      </c>
      <c r="F88" s="68" t="s">
        <v>162</v>
      </c>
      <c r="G88" s="64" t="s">
        <v>63</v>
      </c>
      <c r="H88" s="64" t="s">
        <v>950</v>
      </c>
      <c r="I88" s="64" t="s">
        <v>799</v>
      </c>
      <c r="J88" s="64" t="s">
        <v>68</v>
      </c>
      <c r="K88" s="81" t="s">
        <v>192</v>
      </c>
      <c r="L88" s="249"/>
      <c r="M88" s="250"/>
      <c r="N88" s="241"/>
      <c r="O88" s="28"/>
      <c r="P88" s="29"/>
      <c r="Q88" s="29"/>
      <c r="R88" s="15"/>
    </row>
    <row r="89" spans="2:19" ht="30" customHeight="1">
      <c r="B89" s="113"/>
      <c r="C89" s="113"/>
      <c r="D89" s="436"/>
      <c r="E89" s="63" t="s">
        <v>395</v>
      </c>
      <c r="F89" s="68" t="s">
        <v>163</v>
      </c>
      <c r="G89" s="64" t="s">
        <v>63</v>
      </c>
      <c r="H89" s="64" t="s">
        <v>949</v>
      </c>
      <c r="I89" s="64" t="s">
        <v>799</v>
      </c>
      <c r="J89" s="64" t="s">
        <v>68</v>
      </c>
      <c r="K89" s="64" t="s">
        <v>193</v>
      </c>
      <c r="L89" s="249"/>
      <c r="M89" s="250"/>
      <c r="N89" s="241"/>
      <c r="O89" s="28"/>
      <c r="P89" s="29"/>
      <c r="Q89" s="29"/>
      <c r="R89" s="15"/>
    </row>
    <row r="90" spans="2:19" s="21" customFormat="1" ht="3.95" customHeight="1">
      <c r="B90" s="114"/>
      <c r="C90" s="114"/>
      <c r="D90" s="115"/>
      <c r="E90" s="44"/>
      <c r="F90" s="19"/>
      <c r="G90" s="18"/>
      <c r="H90" s="18"/>
      <c r="I90" s="18"/>
      <c r="J90" s="18"/>
      <c r="K90" s="18"/>
      <c r="L90" s="272"/>
      <c r="M90" s="272"/>
      <c r="N90" s="245"/>
      <c r="O90" s="28"/>
      <c r="P90" s="29"/>
      <c r="Q90" s="29"/>
      <c r="R90" s="29"/>
      <c r="S90" s="60"/>
    </row>
    <row r="91" spans="2:19" ht="30" customHeight="1">
      <c r="B91" s="113" t="s">
        <v>454</v>
      </c>
      <c r="C91" s="112" t="s">
        <v>54</v>
      </c>
      <c r="D91" s="437" t="s">
        <v>63</v>
      </c>
      <c r="E91" s="63" t="s">
        <v>396</v>
      </c>
      <c r="F91" s="68" t="s">
        <v>162</v>
      </c>
      <c r="G91" s="64" t="s">
        <v>63</v>
      </c>
      <c r="H91" s="64" t="s">
        <v>950</v>
      </c>
      <c r="I91" s="64" t="s">
        <v>799</v>
      </c>
      <c r="J91" s="64" t="s">
        <v>68</v>
      </c>
      <c r="K91" s="81" t="s">
        <v>192</v>
      </c>
      <c r="L91" s="249"/>
      <c r="M91" s="250"/>
      <c r="N91" s="241"/>
      <c r="O91" s="28"/>
      <c r="P91" s="29"/>
      <c r="Q91" s="29"/>
      <c r="R91" s="15"/>
    </row>
    <row r="92" spans="2:19" ht="28.5" customHeight="1">
      <c r="B92" s="113"/>
      <c r="C92" s="112"/>
      <c r="D92" s="437"/>
      <c r="E92" s="63" t="s">
        <v>397</v>
      </c>
      <c r="F92" s="68" t="s">
        <v>163</v>
      </c>
      <c r="G92" s="64" t="s">
        <v>63</v>
      </c>
      <c r="H92" s="64" t="s">
        <v>949</v>
      </c>
      <c r="I92" s="64" t="s">
        <v>799</v>
      </c>
      <c r="J92" s="64" t="s">
        <v>68</v>
      </c>
      <c r="K92" s="64" t="s">
        <v>193</v>
      </c>
      <c r="L92" s="249"/>
      <c r="M92" s="250"/>
      <c r="N92" s="241"/>
      <c r="O92" s="28"/>
      <c r="P92" s="29"/>
      <c r="Q92" s="29"/>
      <c r="R92" s="15"/>
    </row>
    <row r="93" spans="2:19" ht="29.25" customHeight="1">
      <c r="B93" s="113" t="s">
        <v>800</v>
      </c>
      <c r="C93" s="113" t="s">
        <v>801</v>
      </c>
      <c r="D93" s="436" t="s">
        <v>63</v>
      </c>
      <c r="E93" s="42" t="s">
        <v>802</v>
      </c>
      <c r="F93" s="10" t="s">
        <v>162</v>
      </c>
      <c r="G93" s="7" t="s">
        <v>63</v>
      </c>
      <c r="H93" s="18" t="s">
        <v>950</v>
      </c>
      <c r="I93" s="7" t="s">
        <v>799</v>
      </c>
      <c r="J93" s="7" t="s">
        <v>68</v>
      </c>
      <c r="K93" s="41" t="s">
        <v>192</v>
      </c>
      <c r="L93" s="251"/>
      <c r="M93" s="252"/>
      <c r="N93" s="240"/>
      <c r="O93" s="28"/>
      <c r="P93" s="29"/>
      <c r="Q93" s="29"/>
      <c r="R93" s="15"/>
    </row>
    <row r="94" spans="2:19" ht="30.75" customHeight="1">
      <c r="B94" s="113"/>
      <c r="C94" s="113"/>
      <c r="D94" s="436"/>
      <c r="E94" s="42" t="s">
        <v>803</v>
      </c>
      <c r="F94" s="10" t="s">
        <v>163</v>
      </c>
      <c r="G94" s="7" t="s">
        <v>63</v>
      </c>
      <c r="H94" s="18" t="s">
        <v>949</v>
      </c>
      <c r="I94" s="7" t="s">
        <v>799</v>
      </c>
      <c r="J94" s="7" t="s">
        <v>68</v>
      </c>
      <c r="K94" s="7" t="s">
        <v>193</v>
      </c>
      <c r="L94" s="251"/>
      <c r="M94" s="252"/>
      <c r="N94" s="240"/>
      <c r="O94" s="28"/>
      <c r="P94" s="29"/>
      <c r="Q94" s="29"/>
      <c r="R94" s="15"/>
    </row>
    <row r="95" spans="2:19" ht="31.5" customHeight="1">
      <c r="B95" s="113" t="s">
        <v>804</v>
      </c>
      <c r="C95" s="112" t="s">
        <v>805</v>
      </c>
      <c r="D95" s="437" t="s">
        <v>63</v>
      </c>
      <c r="E95" s="43" t="s">
        <v>806</v>
      </c>
      <c r="F95" s="12" t="s">
        <v>162</v>
      </c>
      <c r="G95" s="2" t="s">
        <v>63</v>
      </c>
      <c r="H95" s="2" t="s">
        <v>950</v>
      </c>
      <c r="I95" s="2" t="s">
        <v>799</v>
      </c>
      <c r="J95" s="2" t="s">
        <v>68</v>
      </c>
      <c r="K95" s="25" t="s">
        <v>192</v>
      </c>
      <c r="L95" s="253"/>
      <c r="M95" s="254"/>
      <c r="N95" s="242"/>
      <c r="O95" s="28"/>
      <c r="P95" s="29"/>
      <c r="Q95" s="29"/>
      <c r="R95" s="15"/>
    </row>
    <row r="96" spans="2:19" ht="31.5" customHeight="1">
      <c r="B96" s="113"/>
      <c r="C96" s="112"/>
      <c r="D96" s="437"/>
      <c r="E96" s="43" t="s">
        <v>807</v>
      </c>
      <c r="F96" s="12" t="s">
        <v>163</v>
      </c>
      <c r="G96" s="2" t="s">
        <v>63</v>
      </c>
      <c r="H96" s="2" t="s">
        <v>949</v>
      </c>
      <c r="I96" s="2" t="s">
        <v>799</v>
      </c>
      <c r="J96" s="2" t="s">
        <v>68</v>
      </c>
      <c r="K96" s="2" t="s">
        <v>193</v>
      </c>
      <c r="L96" s="253"/>
      <c r="M96" s="254"/>
      <c r="N96" s="242"/>
      <c r="O96" s="28"/>
      <c r="P96" s="29"/>
      <c r="Q96" s="29"/>
      <c r="R96" s="15"/>
    </row>
    <row r="97" spans="2:19" ht="30.75" customHeight="1">
      <c r="B97" s="113" t="s">
        <v>808</v>
      </c>
      <c r="C97" s="113" t="s">
        <v>809</v>
      </c>
      <c r="D97" s="436" t="s">
        <v>63</v>
      </c>
      <c r="E97" s="42" t="s">
        <v>810</v>
      </c>
      <c r="F97" s="10" t="s">
        <v>162</v>
      </c>
      <c r="G97" s="7" t="s">
        <v>63</v>
      </c>
      <c r="H97" s="18" t="s">
        <v>950</v>
      </c>
      <c r="I97" s="7" t="s">
        <v>799</v>
      </c>
      <c r="J97" s="7" t="s">
        <v>68</v>
      </c>
      <c r="K97" s="41" t="s">
        <v>192</v>
      </c>
      <c r="L97" s="251"/>
      <c r="M97" s="252"/>
      <c r="N97" s="240"/>
      <c r="O97" s="28"/>
      <c r="P97" s="29"/>
      <c r="Q97" s="29"/>
      <c r="R97" s="15"/>
    </row>
    <row r="98" spans="2:19" ht="30" customHeight="1">
      <c r="B98" s="113"/>
      <c r="C98" s="113"/>
      <c r="D98" s="436"/>
      <c r="E98" s="42" t="s">
        <v>811</v>
      </c>
      <c r="F98" s="10" t="s">
        <v>163</v>
      </c>
      <c r="G98" s="7" t="s">
        <v>63</v>
      </c>
      <c r="H98" s="18" t="s">
        <v>949</v>
      </c>
      <c r="I98" s="7" t="s">
        <v>799</v>
      </c>
      <c r="J98" s="7" t="s">
        <v>68</v>
      </c>
      <c r="K98" s="7" t="s">
        <v>193</v>
      </c>
      <c r="L98" s="251"/>
      <c r="M98" s="252"/>
      <c r="N98" s="240"/>
      <c r="O98" s="28"/>
      <c r="P98" s="29"/>
      <c r="Q98" s="29"/>
      <c r="R98" s="15"/>
    </row>
    <row r="99" spans="2:19" ht="30.75" customHeight="1">
      <c r="B99" s="113" t="s">
        <v>812</v>
      </c>
      <c r="C99" s="112" t="s">
        <v>813</v>
      </c>
      <c r="D99" s="437" t="s">
        <v>63</v>
      </c>
      <c r="E99" s="43" t="s">
        <v>814</v>
      </c>
      <c r="F99" s="12" t="s">
        <v>162</v>
      </c>
      <c r="G99" s="2" t="s">
        <v>63</v>
      </c>
      <c r="H99" s="2" t="s">
        <v>950</v>
      </c>
      <c r="I99" s="2" t="s">
        <v>799</v>
      </c>
      <c r="J99" s="2" t="s">
        <v>68</v>
      </c>
      <c r="K99" s="25" t="s">
        <v>192</v>
      </c>
      <c r="L99" s="253"/>
      <c r="M99" s="254"/>
      <c r="N99" s="242"/>
      <c r="O99" s="28"/>
      <c r="P99" s="29"/>
      <c r="Q99" s="29"/>
      <c r="R99" s="15"/>
    </row>
    <row r="100" spans="2:19" ht="31.5" customHeight="1">
      <c r="B100" s="113"/>
      <c r="C100" s="112"/>
      <c r="D100" s="437"/>
      <c r="E100" s="43" t="s">
        <v>815</v>
      </c>
      <c r="F100" s="12" t="s">
        <v>163</v>
      </c>
      <c r="G100" s="2" t="s">
        <v>63</v>
      </c>
      <c r="H100" s="2" t="s">
        <v>949</v>
      </c>
      <c r="I100" s="2" t="s">
        <v>799</v>
      </c>
      <c r="J100" s="2" t="s">
        <v>68</v>
      </c>
      <c r="K100" s="2" t="s">
        <v>193</v>
      </c>
      <c r="L100" s="253"/>
      <c r="M100" s="254"/>
      <c r="N100" s="242"/>
      <c r="O100" s="28"/>
      <c r="P100" s="29"/>
      <c r="Q100" s="29"/>
      <c r="R100" s="15"/>
    </row>
    <row r="101" spans="2:19" ht="30" customHeight="1">
      <c r="B101" s="113" t="s">
        <v>816</v>
      </c>
      <c r="C101" s="113" t="s">
        <v>817</v>
      </c>
      <c r="D101" s="436" t="s">
        <v>63</v>
      </c>
      <c r="E101" s="42" t="s">
        <v>818</v>
      </c>
      <c r="F101" s="19" t="s">
        <v>162</v>
      </c>
      <c r="G101" s="18" t="s">
        <v>63</v>
      </c>
      <c r="H101" s="18" t="s">
        <v>950</v>
      </c>
      <c r="I101" s="7" t="s">
        <v>799</v>
      </c>
      <c r="J101" s="7" t="s">
        <v>68</v>
      </c>
      <c r="K101" s="41" t="s">
        <v>192</v>
      </c>
      <c r="L101" s="273"/>
      <c r="M101" s="274"/>
      <c r="N101" s="244"/>
      <c r="O101" s="28"/>
      <c r="P101" s="29"/>
      <c r="Q101" s="29"/>
      <c r="R101" s="15"/>
    </row>
    <row r="102" spans="2:19" ht="30.75" customHeight="1">
      <c r="B102" s="113"/>
      <c r="C102" s="113"/>
      <c r="D102" s="436"/>
      <c r="E102" s="42" t="s">
        <v>819</v>
      </c>
      <c r="F102" s="19" t="s">
        <v>163</v>
      </c>
      <c r="G102" s="18" t="s">
        <v>63</v>
      </c>
      <c r="H102" s="18" t="s">
        <v>949</v>
      </c>
      <c r="I102" s="7" t="s">
        <v>799</v>
      </c>
      <c r="J102" s="7" t="s">
        <v>68</v>
      </c>
      <c r="K102" s="7" t="s">
        <v>193</v>
      </c>
      <c r="L102" s="273"/>
      <c r="M102" s="274"/>
      <c r="N102" s="244"/>
      <c r="O102" s="28"/>
      <c r="P102" s="29"/>
      <c r="Q102" s="29"/>
      <c r="R102" s="15"/>
    </row>
    <row r="103" spans="2:19" ht="30" customHeight="1">
      <c r="B103" s="113" t="s">
        <v>820</v>
      </c>
      <c r="C103" s="112" t="s">
        <v>821</v>
      </c>
      <c r="D103" s="437" t="s">
        <v>63</v>
      </c>
      <c r="E103" s="43" t="s">
        <v>822</v>
      </c>
      <c r="F103" s="12" t="s">
        <v>162</v>
      </c>
      <c r="G103" s="2" t="s">
        <v>63</v>
      </c>
      <c r="H103" s="2" t="s">
        <v>950</v>
      </c>
      <c r="I103" s="2" t="s">
        <v>799</v>
      </c>
      <c r="J103" s="2" t="s">
        <v>68</v>
      </c>
      <c r="K103" s="25" t="s">
        <v>192</v>
      </c>
      <c r="L103" s="253"/>
      <c r="M103" s="254"/>
      <c r="N103" s="242"/>
      <c r="O103" s="28"/>
      <c r="P103" s="29"/>
      <c r="Q103" s="29"/>
      <c r="R103" s="15"/>
    </row>
    <row r="104" spans="2:19" ht="29.25" customHeight="1">
      <c r="B104" s="113"/>
      <c r="C104" s="112"/>
      <c r="D104" s="437"/>
      <c r="E104" s="43" t="s">
        <v>823</v>
      </c>
      <c r="F104" s="12" t="s">
        <v>163</v>
      </c>
      <c r="G104" s="2" t="s">
        <v>63</v>
      </c>
      <c r="H104" s="2" t="s">
        <v>949</v>
      </c>
      <c r="I104" s="2" t="s">
        <v>799</v>
      </c>
      <c r="J104" s="2" t="s">
        <v>68</v>
      </c>
      <c r="K104" s="2" t="s">
        <v>193</v>
      </c>
      <c r="L104" s="253"/>
      <c r="M104" s="254"/>
      <c r="N104" s="242"/>
      <c r="O104" s="28"/>
      <c r="P104" s="29"/>
      <c r="Q104" s="29"/>
      <c r="R104" s="15"/>
    </row>
    <row r="105" spans="2:19" ht="27">
      <c r="B105" s="113" t="s">
        <v>455</v>
      </c>
      <c r="C105" s="21" t="s">
        <v>55</v>
      </c>
      <c r="D105" s="29" t="s">
        <v>63</v>
      </c>
      <c r="E105" s="63" t="s">
        <v>398</v>
      </c>
      <c r="F105" s="68" t="s">
        <v>197</v>
      </c>
      <c r="G105" s="64" t="s">
        <v>63</v>
      </c>
      <c r="H105" s="64" t="s">
        <v>824</v>
      </c>
      <c r="I105" s="64" t="s">
        <v>799</v>
      </c>
      <c r="J105" s="64" t="s">
        <v>68</v>
      </c>
      <c r="K105" s="64" t="s">
        <v>198</v>
      </c>
      <c r="L105" s="249"/>
      <c r="M105" s="250"/>
      <c r="N105" s="241"/>
      <c r="O105" s="28"/>
      <c r="P105" s="29"/>
      <c r="Q105" s="29"/>
      <c r="R105" s="15"/>
    </row>
    <row r="106" spans="2:19" s="21" customFormat="1" ht="3.95" customHeight="1">
      <c r="B106" s="114"/>
      <c r="D106" s="29"/>
      <c r="E106" s="44"/>
      <c r="F106" s="19"/>
      <c r="G106" s="18"/>
      <c r="H106" s="18"/>
      <c r="I106" s="18"/>
      <c r="J106" s="18"/>
      <c r="K106" s="18"/>
      <c r="L106" s="272"/>
      <c r="M106" s="272"/>
      <c r="N106" s="245"/>
      <c r="O106" s="28"/>
      <c r="P106" s="29"/>
      <c r="Q106" s="29"/>
      <c r="R106" s="29"/>
      <c r="S106" s="60"/>
    </row>
    <row r="107" spans="2:19" ht="27">
      <c r="B107" s="113" t="s">
        <v>456</v>
      </c>
      <c r="C107" s="37" t="s">
        <v>82</v>
      </c>
      <c r="D107" s="39" t="s">
        <v>63</v>
      </c>
      <c r="E107" s="63" t="s">
        <v>399</v>
      </c>
      <c r="F107" s="68" t="s">
        <v>197</v>
      </c>
      <c r="G107" s="64" t="s">
        <v>63</v>
      </c>
      <c r="H107" s="64" t="s">
        <v>824</v>
      </c>
      <c r="I107" s="64" t="s">
        <v>799</v>
      </c>
      <c r="J107" s="64" t="s">
        <v>68</v>
      </c>
      <c r="K107" s="64" t="s">
        <v>198</v>
      </c>
      <c r="L107" s="249"/>
      <c r="M107" s="250"/>
      <c r="N107" s="241"/>
      <c r="O107" s="28"/>
      <c r="P107" s="29"/>
      <c r="Q107" s="29"/>
      <c r="R107" s="15"/>
    </row>
    <row r="108" spans="2:19" ht="27">
      <c r="B108" s="113" t="s">
        <v>825</v>
      </c>
      <c r="C108" s="21" t="s">
        <v>826</v>
      </c>
      <c r="D108" s="29" t="s">
        <v>63</v>
      </c>
      <c r="E108" s="42" t="s">
        <v>827</v>
      </c>
      <c r="F108" s="19" t="s">
        <v>197</v>
      </c>
      <c r="G108" s="18" t="s">
        <v>63</v>
      </c>
      <c r="H108" s="18" t="s">
        <v>824</v>
      </c>
      <c r="I108" s="18" t="s">
        <v>799</v>
      </c>
      <c r="J108" s="18" t="s">
        <v>68</v>
      </c>
      <c r="K108" s="18" t="s">
        <v>198</v>
      </c>
      <c r="L108" s="273"/>
      <c r="M108" s="274"/>
      <c r="N108" s="244"/>
      <c r="O108" s="28"/>
      <c r="P108" s="29"/>
      <c r="Q108" s="29"/>
      <c r="R108" s="15"/>
    </row>
    <row r="109" spans="2:19" ht="27">
      <c r="B109" s="113" t="s">
        <v>828</v>
      </c>
      <c r="C109" s="37" t="s">
        <v>829</v>
      </c>
      <c r="D109" s="39" t="s">
        <v>63</v>
      </c>
      <c r="E109" s="43" t="s">
        <v>830</v>
      </c>
      <c r="F109" s="12" t="s">
        <v>197</v>
      </c>
      <c r="G109" s="2" t="s">
        <v>63</v>
      </c>
      <c r="H109" s="2" t="s">
        <v>824</v>
      </c>
      <c r="I109" s="2" t="s">
        <v>799</v>
      </c>
      <c r="J109" s="2" t="s">
        <v>68</v>
      </c>
      <c r="K109" s="2" t="s">
        <v>198</v>
      </c>
      <c r="L109" s="253"/>
      <c r="M109" s="254"/>
      <c r="N109" s="242"/>
      <c r="O109" s="28"/>
      <c r="P109" s="29"/>
      <c r="Q109" s="29"/>
      <c r="R109" s="15"/>
    </row>
    <row r="110" spans="2:19" ht="27">
      <c r="B110" s="113" t="s">
        <v>831</v>
      </c>
      <c r="C110" s="21" t="s">
        <v>832</v>
      </c>
      <c r="D110" s="29" t="s">
        <v>63</v>
      </c>
      <c r="E110" s="42" t="s">
        <v>833</v>
      </c>
      <c r="F110" s="19" t="s">
        <v>197</v>
      </c>
      <c r="G110" s="18" t="s">
        <v>63</v>
      </c>
      <c r="H110" s="18" t="s">
        <v>824</v>
      </c>
      <c r="I110" s="18" t="s">
        <v>799</v>
      </c>
      <c r="J110" s="18" t="s">
        <v>68</v>
      </c>
      <c r="K110" s="18" t="s">
        <v>198</v>
      </c>
      <c r="L110" s="273"/>
      <c r="M110" s="274"/>
      <c r="N110" s="244"/>
      <c r="O110" s="28"/>
      <c r="P110" s="29"/>
      <c r="Q110" s="29"/>
      <c r="R110" s="15"/>
    </row>
    <row r="111" spans="2:19" ht="27">
      <c r="B111" s="113" t="s">
        <v>834</v>
      </c>
      <c r="C111" s="37" t="s">
        <v>835</v>
      </c>
      <c r="D111" s="39" t="s">
        <v>63</v>
      </c>
      <c r="E111" s="43" t="s">
        <v>836</v>
      </c>
      <c r="F111" s="12" t="s">
        <v>197</v>
      </c>
      <c r="G111" s="2" t="s">
        <v>63</v>
      </c>
      <c r="H111" s="2" t="s">
        <v>824</v>
      </c>
      <c r="I111" s="2" t="s">
        <v>799</v>
      </c>
      <c r="J111" s="2" t="s">
        <v>68</v>
      </c>
      <c r="K111" s="2" t="s">
        <v>198</v>
      </c>
      <c r="L111" s="253"/>
      <c r="M111" s="254"/>
      <c r="N111" s="242"/>
      <c r="O111" s="28"/>
      <c r="P111" s="29"/>
      <c r="Q111" s="29"/>
      <c r="R111" s="15"/>
    </row>
    <row r="112" spans="2:19">
      <c r="B112" s="113"/>
      <c r="D112" s="15"/>
      <c r="F112" s="7"/>
      <c r="G112" s="7"/>
      <c r="H112" s="7"/>
      <c r="I112" s="7"/>
      <c r="J112" s="7"/>
      <c r="K112" s="7"/>
      <c r="L112" s="7"/>
      <c r="M112" s="7"/>
      <c r="N112" s="7"/>
      <c r="O112" s="28"/>
      <c r="P112" s="29"/>
      <c r="Q112" s="29"/>
      <c r="R112" s="15"/>
    </row>
    <row r="113" spans="2:19">
      <c r="B113" s="61"/>
      <c r="C113" s="413" t="s">
        <v>5</v>
      </c>
      <c r="D113" s="413"/>
      <c r="E113" s="413"/>
      <c r="F113" s="413"/>
      <c r="G113" s="413"/>
      <c r="H113" s="413"/>
      <c r="I113" s="413"/>
      <c r="J113" s="413"/>
      <c r="K113" s="413"/>
      <c r="L113" s="413"/>
      <c r="M113" s="413"/>
      <c r="N113" s="413"/>
      <c r="O113" s="28"/>
      <c r="P113" s="29"/>
      <c r="Q113" s="29"/>
      <c r="R113" s="15"/>
    </row>
    <row r="114" spans="2:19" s="21" customFormat="1" ht="3.95" customHeight="1">
      <c r="B114" s="66"/>
      <c r="C114" s="59"/>
      <c r="D114" s="59"/>
      <c r="E114" s="59"/>
      <c r="F114" s="59"/>
      <c r="G114" s="59"/>
      <c r="H114" s="59"/>
      <c r="I114" s="59"/>
      <c r="J114" s="59"/>
      <c r="K114" s="59"/>
      <c r="L114" s="59"/>
      <c r="M114" s="59"/>
      <c r="N114" s="59"/>
      <c r="O114" s="28"/>
      <c r="P114" s="29"/>
      <c r="Q114" s="29"/>
      <c r="R114" s="29"/>
      <c r="S114" s="60"/>
    </row>
    <row r="115" spans="2:19" ht="36">
      <c r="B115" s="61" t="s">
        <v>457</v>
      </c>
      <c r="C115" s="114" t="s">
        <v>45</v>
      </c>
      <c r="D115" s="438" t="s">
        <v>484</v>
      </c>
      <c r="E115" s="63" t="s">
        <v>400</v>
      </c>
      <c r="F115" s="68" t="s">
        <v>85</v>
      </c>
      <c r="G115" s="64" t="s">
        <v>484</v>
      </c>
      <c r="H115" s="64" t="s">
        <v>957</v>
      </c>
      <c r="I115" s="64" t="s">
        <v>837</v>
      </c>
      <c r="J115" s="64" t="s">
        <v>956</v>
      </c>
      <c r="K115" s="69" t="s">
        <v>838</v>
      </c>
      <c r="L115" s="249"/>
      <c r="M115" s="250"/>
      <c r="N115" s="237"/>
      <c r="O115" s="28"/>
      <c r="P115" s="29"/>
      <c r="Q115" s="29"/>
      <c r="R115" s="15"/>
    </row>
    <row r="116" spans="2:19" ht="36">
      <c r="B116" s="61"/>
      <c r="C116" s="114"/>
      <c r="D116" s="438"/>
      <c r="E116" s="63" t="s">
        <v>401</v>
      </c>
      <c r="F116" s="68" t="s">
        <v>88</v>
      </c>
      <c r="G116" s="64" t="s">
        <v>484</v>
      </c>
      <c r="H116" s="64" t="s">
        <v>839</v>
      </c>
      <c r="I116" s="64" t="s">
        <v>837</v>
      </c>
      <c r="J116" s="64" t="s">
        <v>956</v>
      </c>
      <c r="K116" s="69" t="s">
        <v>838</v>
      </c>
      <c r="L116" s="249"/>
      <c r="M116" s="250"/>
      <c r="N116" s="237"/>
      <c r="O116" s="28"/>
      <c r="P116" s="29"/>
      <c r="Q116" s="29"/>
      <c r="R116" s="15"/>
    </row>
    <row r="117" spans="2:19" ht="36">
      <c r="B117" s="61"/>
      <c r="C117" s="114"/>
      <c r="D117" s="438"/>
      <c r="E117" s="63" t="s">
        <v>402</v>
      </c>
      <c r="F117" s="68" t="s">
        <v>89</v>
      </c>
      <c r="G117" s="64" t="s">
        <v>484</v>
      </c>
      <c r="H117" s="64" t="s">
        <v>840</v>
      </c>
      <c r="I117" s="64" t="s">
        <v>837</v>
      </c>
      <c r="J117" s="64" t="s">
        <v>956</v>
      </c>
      <c r="K117" s="69" t="s">
        <v>838</v>
      </c>
      <c r="L117" s="249"/>
      <c r="M117" s="250"/>
      <c r="N117" s="237"/>
      <c r="O117" s="28"/>
      <c r="P117" s="29"/>
      <c r="Q117" s="29"/>
      <c r="R117" s="15"/>
    </row>
    <row r="118" spans="2:19" ht="36">
      <c r="B118" s="61"/>
      <c r="C118" s="114"/>
      <c r="D118" s="438"/>
      <c r="E118" s="63" t="s">
        <v>403</v>
      </c>
      <c r="F118" s="68" t="s">
        <v>83</v>
      </c>
      <c r="G118" s="64" t="s">
        <v>484</v>
      </c>
      <c r="H118" s="64" t="s">
        <v>841</v>
      </c>
      <c r="I118" s="64" t="s">
        <v>837</v>
      </c>
      <c r="J118" s="64" t="s">
        <v>113</v>
      </c>
      <c r="K118" s="69" t="s">
        <v>838</v>
      </c>
      <c r="L118" s="249"/>
      <c r="M118" s="250"/>
      <c r="N118" s="237"/>
      <c r="O118" s="1"/>
      <c r="P118" s="1"/>
      <c r="Q118" s="1"/>
    </row>
    <row r="119" spans="2:19" ht="36">
      <c r="B119" s="61"/>
      <c r="C119" s="114"/>
      <c r="D119" s="438"/>
      <c r="E119" s="63" t="s">
        <v>404</v>
      </c>
      <c r="F119" s="68" t="s">
        <v>84</v>
      </c>
      <c r="G119" s="64" t="s">
        <v>484</v>
      </c>
      <c r="H119" s="64" t="s">
        <v>842</v>
      </c>
      <c r="I119" s="64" t="s">
        <v>837</v>
      </c>
      <c r="J119" s="64" t="s">
        <v>113</v>
      </c>
      <c r="K119" s="69" t="s">
        <v>838</v>
      </c>
      <c r="L119" s="249"/>
      <c r="M119" s="250"/>
      <c r="N119" s="237"/>
      <c r="O119" s="28"/>
      <c r="P119" s="29"/>
      <c r="Q119" s="29"/>
    </row>
    <row r="120" spans="2:19" ht="36">
      <c r="B120" s="61"/>
      <c r="C120" s="114"/>
      <c r="D120" s="438"/>
      <c r="E120" s="63" t="s">
        <v>405</v>
      </c>
      <c r="F120" s="68" t="s">
        <v>86</v>
      </c>
      <c r="G120" s="64" t="s">
        <v>484</v>
      </c>
      <c r="H120" s="64" t="s">
        <v>843</v>
      </c>
      <c r="I120" s="64" t="s">
        <v>837</v>
      </c>
      <c r="J120" s="64" t="s">
        <v>956</v>
      </c>
      <c r="K120" s="69" t="s">
        <v>844</v>
      </c>
      <c r="L120" s="249"/>
      <c r="M120" s="250"/>
      <c r="N120" s="237"/>
      <c r="O120" s="28"/>
      <c r="P120" s="29"/>
      <c r="Q120" s="29"/>
    </row>
    <row r="121" spans="2:19" ht="36">
      <c r="B121" s="66"/>
      <c r="C121" s="114"/>
      <c r="D121" s="438"/>
      <c r="E121" s="63" t="s">
        <v>406</v>
      </c>
      <c r="F121" s="68" t="s">
        <v>87</v>
      </c>
      <c r="G121" s="64" t="s">
        <v>484</v>
      </c>
      <c r="H121" s="64" t="s">
        <v>845</v>
      </c>
      <c r="I121" s="64" t="s">
        <v>837</v>
      </c>
      <c r="J121" s="64" t="s">
        <v>956</v>
      </c>
      <c r="K121" s="69" t="s">
        <v>838</v>
      </c>
      <c r="L121" s="249"/>
      <c r="M121" s="250"/>
      <c r="N121" s="237"/>
      <c r="O121" s="28"/>
      <c r="P121" s="29"/>
      <c r="Q121" s="29"/>
    </row>
    <row r="122" spans="2:19" s="21" customFormat="1" ht="3.95" customHeight="1">
      <c r="B122" s="66"/>
      <c r="C122" s="114"/>
      <c r="D122" s="115"/>
      <c r="E122" s="44"/>
      <c r="F122" s="19"/>
      <c r="G122" s="18"/>
      <c r="H122" s="18"/>
      <c r="I122" s="18"/>
      <c r="J122" s="18"/>
      <c r="K122" s="22"/>
      <c r="L122" s="272"/>
      <c r="M122" s="272"/>
      <c r="N122" s="246"/>
      <c r="O122" s="28"/>
      <c r="P122" s="29"/>
      <c r="Q122" s="29"/>
      <c r="S122" s="60"/>
    </row>
    <row r="123" spans="2:19" ht="36">
      <c r="B123" s="61" t="s">
        <v>458</v>
      </c>
      <c r="C123" s="112" t="s">
        <v>46</v>
      </c>
      <c r="D123" s="437" t="s">
        <v>484</v>
      </c>
      <c r="E123" s="63" t="s">
        <v>407</v>
      </c>
      <c r="F123" s="68" t="s">
        <v>85</v>
      </c>
      <c r="G123" s="64" t="s">
        <v>484</v>
      </c>
      <c r="H123" s="64" t="s">
        <v>957</v>
      </c>
      <c r="I123" s="64" t="s">
        <v>837</v>
      </c>
      <c r="J123" s="64" t="s">
        <v>956</v>
      </c>
      <c r="K123" s="69" t="s">
        <v>838</v>
      </c>
      <c r="L123" s="249"/>
      <c r="M123" s="250"/>
      <c r="N123" s="237"/>
      <c r="O123" s="28"/>
      <c r="P123" s="29"/>
      <c r="Q123" s="29"/>
    </row>
    <row r="124" spans="2:19" ht="36">
      <c r="B124" s="61"/>
      <c r="C124" s="112"/>
      <c r="D124" s="437"/>
      <c r="E124" s="63" t="s">
        <v>408</v>
      </c>
      <c r="F124" s="68" t="s">
        <v>88</v>
      </c>
      <c r="G124" s="64" t="s">
        <v>484</v>
      </c>
      <c r="H124" s="64" t="s">
        <v>839</v>
      </c>
      <c r="I124" s="64" t="s">
        <v>837</v>
      </c>
      <c r="J124" s="64" t="s">
        <v>956</v>
      </c>
      <c r="K124" s="69" t="s">
        <v>838</v>
      </c>
      <c r="L124" s="249"/>
      <c r="M124" s="250"/>
      <c r="N124" s="237"/>
      <c r="O124" s="28"/>
      <c r="P124" s="29"/>
      <c r="Q124" s="29"/>
    </row>
    <row r="125" spans="2:19" ht="36">
      <c r="B125" s="61"/>
      <c r="C125" s="112"/>
      <c r="D125" s="437"/>
      <c r="E125" s="63" t="s">
        <v>409</v>
      </c>
      <c r="F125" s="68" t="s">
        <v>89</v>
      </c>
      <c r="G125" s="64" t="s">
        <v>484</v>
      </c>
      <c r="H125" s="64" t="s">
        <v>840</v>
      </c>
      <c r="I125" s="64" t="s">
        <v>837</v>
      </c>
      <c r="J125" s="64" t="s">
        <v>956</v>
      </c>
      <c r="K125" s="69" t="s">
        <v>838</v>
      </c>
      <c r="L125" s="249"/>
      <c r="M125" s="250"/>
      <c r="N125" s="237"/>
      <c r="O125" s="28"/>
      <c r="P125" s="29"/>
      <c r="Q125" s="29"/>
    </row>
    <row r="126" spans="2:19" s="21" customFormat="1" ht="36">
      <c r="B126" s="61"/>
      <c r="C126" s="112"/>
      <c r="D126" s="437"/>
      <c r="E126" s="63" t="s">
        <v>410</v>
      </c>
      <c r="F126" s="68" t="s">
        <v>83</v>
      </c>
      <c r="G126" s="64" t="s">
        <v>484</v>
      </c>
      <c r="H126" s="64" t="s">
        <v>841</v>
      </c>
      <c r="I126" s="64" t="s">
        <v>837</v>
      </c>
      <c r="J126" s="64" t="s">
        <v>113</v>
      </c>
      <c r="K126" s="69" t="s">
        <v>838</v>
      </c>
      <c r="L126" s="249"/>
      <c r="M126" s="250"/>
      <c r="N126" s="237"/>
      <c r="O126" s="28"/>
      <c r="P126" s="29"/>
      <c r="Q126" s="29"/>
      <c r="S126" s="60"/>
    </row>
    <row r="127" spans="2:19" ht="36">
      <c r="B127" s="61"/>
      <c r="C127" s="112"/>
      <c r="D127" s="437"/>
      <c r="E127" s="63" t="s">
        <v>411</v>
      </c>
      <c r="F127" s="68" t="s">
        <v>84</v>
      </c>
      <c r="G127" s="64" t="s">
        <v>484</v>
      </c>
      <c r="H127" s="64" t="s">
        <v>842</v>
      </c>
      <c r="I127" s="64" t="s">
        <v>837</v>
      </c>
      <c r="J127" s="64" t="s">
        <v>113</v>
      </c>
      <c r="K127" s="69" t="s">
        <v>838</v>
      </c>
      <c r="L127" s="249"/>
      <c r="M127" s="250"/>
      <c r="N127" s="237"/>
      <c r="O127" s="28"/>
      <c r="P127" s="29"/>
      <c r="Q127" s="29"/>
    </row>
    <row r="128" spans="2:19" ht="36">
      <c r="B128" s="61"/>
      <c r="C128" s="112"/>
      <c r="D128" s="437"/>
      <c r="E128" s="63" t="s">
        <v>412</v>
      </c>
      <c r="F128" s="68" t="s">
        <v>86</v>
      </c>
      <c r="G128" s="64" t="s">
        <v>484</v>
      </c>
      <c r="H128" s="64" t="s">
        <v>843</v>
      </c>
      <c r="I128" s="64" t="s">
        <v>837</v>
      </c>
      <c r="J128" s="64" t="s">
        <v>956</v>
      </c>
      <c r="K128" s="69" t="s">
        <v>844</v>
      </c>
      <c r="L128" s="249"/>
      <c r="M128" s="250"/>
      <c r="N128" s="237"/>
      <c r="O128" s="28"/>
      <c r="P128" s="29"/>
      <c r="Q128" s="29"/>
    </row>
    <row r="129" spans="2:17" ht="36">
      <c r="B129" s="61"/>
      <c r="C129" s="112"/>
      <c r="D129" s="437"/>
      <c r="E129" s="63" t="s">
        <v>413</v>
      </c>
      <c r="F129" s="68" t="s">
        <v>87</v>
      </c>
      <c r="G129" s="64" t="s">
        <v>484</v>
      </c>
      <c r="H129" s="64" t="s">
        <v>845</v>
      </c>
      <c r="I129" s="64" t="s">
        <v>837</v>
      </c>
      <c r="J129" s="64" t="s">
        <v>956</v>
      </c>
      <c r="K129" s="69" t="s">
        <v>838</v>
      </c>
      <c r="L129" s="249"/>
      <c r="M129" s="250"/>
      <c r="N129" s="237"/>
      <c r="O129" s="28"/>
      <c r="P129" s="29"/>
      <c r="Q129" s="29"/>
    </row>
    <row r="130" spans="2:17" ht="12" thickBot="1">
      <c r="C130" s="30"/>
      <c r="D130" s="31"/>
      <c r="E130" s="45"/>
      <c r="F130" s="31"/>
      <c r="G130" s="31"/>
      <c r="H130" s="31"/>
      <c r="I130" s="31"/>
      <c r="J130" s="31"/>
      <c r="K130" s="116"/>
      <c r="L130" s="31"/>
      <c r="M130" s="31"/>
      <c r="N130" s="32"/>
      <c r="O130" s="28"/>
      <c r="P130" s="28"/>
      <c r="Q130" s="28"/>
    </row>
    <row r="131" spans="2:17">
      <c r="P131" s="23"/>
      <c r="Q131" s="23"/>
    </row>
    <row r="171" spans="9:9">
      <c r="I171" s="21"/>
    </row>
  </sheetData>
  <mergeCells count="35">
    <mergeCell ref="C7:N7"/>
    <mergeCell ref="C2:N2"/>
    <mergeCell ref="B3:N3"/>
    <mergeCell ref="C4:N4"/>
    <mergeCell ref="C5:N5"/>
    <mergeCell ref="C6:N6"/>
    <mergeCell ref="C50:C52"/>
    <mergeCell ref="C8:N8"/>
    <mergeCell ref="C11:N11"/>
    <mergeCell ref="C13:C19"/>
    <mergeCell ref="C21:C24"/>
    <mergeCell ref="C25:C26"/>
    <mergeCell ref="C28:C29"/>
    <mergeCell ref="C30:C33"/>
    <mergeCell ref="C35:C38"/>
    <mergeCell ref="C40:C42"/>
    <mergeCell ref="C44:N44"/>
    <mergeCell ref="C46:C48"/>
    <mergeCell ref="D99:D100"/>
    <mergeCell ref="C53:C61"/>
    <mergeCell ref="C63:C70"/>
    <mergeCell ref="C71:C73"/>
    <mergeCell ref="C80:N80"/>
    <mergeCell ref="D82:D83"/>
    <mergeCell ref="D85:D86"/>
    <mergeCell ref="D88:D89"/>
    <mergeCell ref="D91:D92"/>
    <mergeCell ref="D93:D94"/>
    <mergeCell ref="D95:D96"/>
    <mergeCell ref="D97:D98"/>
    <mergeCell ref="D101:D102"/>
    <mergeCell ref="D103:D104"/>
    <mergeCell ref="C113:N113"/>
    <mergeCell ref="D115:D121"/>
    <mergeCell ref="D123:D129"/>
  </mergeCells>
  <printOptions horizontalCentered="1"/>
  <pageMargins left="0.51181102362204722" right="0.51181102362204722" top="0.35433070866141736" bottom="0.35433070866141736" header="0" footer="0"/>
  <pageSetup paperSize="9" scale="90" fitToHeight="0" orientation="landscape" r:id="rId1"/>
  <rowBreaks count="6" manualBreakCount="6">
    <brk id="29" min="1" max="13" man="1"/>
    <brk id="52" min="1" max="13" man="1"/>
    <brk id="70" min="1" max="13" man="1"/>
    <brk id="92" min="1" max="13" man="1"/>
    <brk id="111" min="1" max="13" man="1"/>
    <brk id="131" min="1" max="13" man="1"/>
  </rowBreaks>
  <drawing r:id="rId2"/>
</worksheet>
</file>

<file path=xl/worksheets/sheet5.xml><?xml version="1.0" encoding="utf-8"?>
<worksheet xmlns="http://schemas.openxmlformats.org/spreadsheetml/2006/main" xmlns:r="http://schemas.openxmlformats.org/officeDocument/2006/relationships">
  <sheetPr>
    <tabColor rgb="FFFF0000"/>
  </sheetPr>
  <dimension ref="A1:AS2529"/>
  <sheetViews>
    <sheetView view="pageBreakPreview" topLeftCell="D1" zoomScale="91" zoomScaleNormal="85" zoomScaleSheetLayoutView="91" workbookViewId="0">
      <pane ySplit="4" topLeftCell="A5" activePane="bottomLeft" state="frozen"/>
      <selection pane="bottomLeft" activeCell="I9" sqref="I9"/>
    </sheetView>
  </sheetViews>
  <sheetFormatPr defaultRowHeight="11.25"/>
  <cols>
    <col min="1" max="1" width="4.42578125" style="285" customWidth="1"/>
    <col min="2" max="2" width="3.42578125" style="376" customWidth="1"/>
    <col min="3" max="3" width="17.85546875" style="286" customWidth="1"/>
    <col min="4" max="4" width="3.5703125" style="287" customWidth="1"/>
    <col min="5" max="5" width="34.5703125" style="288" customWidth="1"/>
    <col min="6" max="6" width="55.7109375" style="288" customWidth="1"/>
    <col min="7" max="7" width="6.42578125" style="288" customWidth="1"/>
    <col min="8" max="8" width="7.140625" style="289" customWidth="1"/>
    <col min="9" max="9" width="5.28515625" style="288" customWidth="1"/>
    <col min="10" max="10" width="5.5703125" style="288" customWidth="1"/>
    <col min="11" max="11" width="4.5703125" style="290" customWidth="1"/>
    <col min="12" max="12" width="5.28515625" style="291" customWidth="1"/>
    <col min="13" max="13" width="8.140625" style="289" customWidth="1"/>
    <col min="14" max="14" width="2.140625" style="288" customWidth="1"/>
    <col min="15" max="15" width="25.28515625" style="288" customWidth="1"/>
    <col min="16" max="18" width="6" style="288" customWidth="1"/>
    <col min="19" max="19" width="6.42578125" style="288" customWidth="1"/>
    <col min="20" max="41" width="6" style="288" customWidth="1"/>
    <col min="42" max="42" width="8" style="288" customWidth="1"/>
    <col min="43" max="43" width="6" style="288" customWidth="1"/>
    <col min="44" max="44" width="6.42578125" style="288" customWidth="1"/>
    <col min="45" max="45" width="9.140625" style="292"/>
    <col min="46" max="16384" width="9.140625" style="288"/>
  </cols>
  <sheetData>
    <row r="1" spans="1:45" ht="12" thickBot="1"/>
    <row r="2" spans="1:45" ht="18" customHeight="1" thickBot="1">
      <c r="A2" s="293"/>
      <c r="B2" s="478" t="s">
        <v>1071</v>
      </c>
      <c r="C2" s="478"/>
      <c r="D2" s="478"/>
      <c r="E2" s="478"/>
      <c r="F2" s="478"/>
      <c r="G2" s="378" t="str">
        <f>IF(M2="Jan","31 Jan", IF(M2="Feb","28 Feb",IF(M2="Mar","31 Mar",IF(M2="Apr","30 Apr",IF(M2="May","31 May",IF(M2="Jun","30 Jun",IF(M2="Jul","31 Jul",IF(M2="Aug","31 Aug",IF(M2="Sep","30 Sep",IF(M2="Oct","31 Oct",IF(M2="Nov","30 Nov",IF(M2="Dec","31 Dec",""))))))))))))</f>
        <v/>
      </c>
      <c r="H2" s="487" t="s">
        <v>1031</v>
      </c>
      <c r="I2" s="487"/>
      <c r="J2" s="487"/>
      <c r="K2" s="487"/>
      <c r="L2" s="488"/>
      <c r="M2" s="294"/>
      <c r="O2" s="295"/>
      <c r="P2" s="479" t="s">
        <v>1072</v>
      </c>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80"/>
      <c r="AQ2" s="443" t="s">
        <v>1036</v>
      </c>
      <c r="AR2" s="444"/>
    </row>
    <row r="3" spans="1:45" ht="14.25" customHeight="1">
      <c r="A3" s="293"/>
      <c r="B3" s="455" t="s">
        <v>265</v>
      </c>
      <c r="C3" s="457" t="s">
        <v>0</v>
      </c>
      <c r="D3" s="458" t="s">
        <v>266</v>
      </c>
      <c r="E3" s="457" t="s">
        <v>1</v>
      </c>
      <c r="F3" s="460" t="s">
        <v>1014</v>
      </c>
      <c r="G3" s="460" t="s">
        <v>881</v>
      </c>
      <c r="H3" s="457" t="s">
        <v>2</v>
      </c>
      <c r="I3" s="462" t="s">
        <v>98</v>
      </c>
      <c r="J3" s="463"/>
      <c r="K3" s="463"/>
      <c r="L3" s="463"/>
      <c r="M3" s="464"/>
      <c r="O3" s="481" t="s">
        <v>1</v>
      </c>
      <c r="P3" s="471" t="s">
        <v>1030</v>
      </c>
      <c r="Q3" s="472"/>
      <c r="R3" s="471" t="s">
        <v>1017</v>
      </c>
      <c r="S3" s="472"/>
      <c r="T3" s="471" t="s">
        <v>1020</v>
      </c>
      <c r="U3" s="472"/>
      <c r="V3" s="473" t="s">
        <v>1021</v>
      </c>
      <c r="W3" s="474"/>
      <c r="X3" s="471" t="s">
        <v>1022</v>
      </c>
      <c r="Y3" s="472"/>
      <c r="Z3" s="471" t="s">
        <v>1023</v>
      </c>
      <c r="AA3" s="472"/>
      <c r="AB3" s="471" t="s">
        <v>1024</v>
      </c>
      <c r="AC3" s="472"/>
      <c r="AD3" s="471" t="s">
        <v>1025</v>
      </c>
      <c r="AE3" s="472"/>
      <c r="AF3" s="471" t="s">
        <v>1026</v>
      </c>
      <c r="AG3" s="472"/>
      <c r="AH3" s="471" t="s">
        <v>1027</v>
      </c>
      <c r="AI3" s="472"/>
      <c r="AJ3" s="471" t="s">
        <v>1028</v>
      </c>
      <c r="AK3" s="472"/>
      <c r="AL3" s="471" t="s">
        <v>1029</v>
      </c>
      <c r="AM3" s="472"/>
      <c r="AN3" s="471" t="s">
        <v>1030</v>
      </c>
      <c r="AO3" s="489"/>
      <c r="AQ3" s="445"/>
      <c r="AR3" s="446"/>
    </row>
    <row r="4" spans="1:45" s="289" customFormat="1" ht="18.75" customHeight="1" thickBot="1">
      <c r="A4" s="293"/>
      <c r="B4" s="456"/>
      <c r="C4" s="456"/>
      <c r="D4" s="459"/>
      <c r="E4" s="456"/>
      <c r="F4" s="456"/>
      <c r="G4" s="461"/>
      <c r="H4" s="456"/>
      <c r="I4" s="483" t="s">
        <v>1012</v>
      </c>
      <c r="J4" s="484"/>
      <c r="K4" s="485" t="s">
        <v>1013</v>
      </c>
      <c r="L4" s="486"/>
      <c r="M4" s="339" t="s">
        <v>93</v>
      </c>
      <c r="O4" s="482"/>
      <c r="P4" s="380" t="s">
        <v>1018</v>
      </c>
      <c r="Q4" s="381" t="s">
        <v>1019</v>
      </c>
      <c r="R4" s="380" t="s">
        <v>1018</v>
      </c>
      <c r="S4" s="381" t="s">
        <v>1019</v>
      </c>
      <c r="T4" s="380" t="s">
        <v>1018</v>
      </c>
      <c r="U4" s="381" t="s">
        <v>1019</v>
      </c>
      <c r="V4" s="380" t="s">
        <v>1018</v>
      </c>
      <c r="W4" s="381" t="s">
        <v>1019</v>
      </c>
      <c r="X4" s="380" t="s">
        <v>1018</v>
      </c>
      <c r="Y4" s="381" t="s">
        <v>1019</v>
      </c>
      <c r="Z4" s="380" t="s">
        <v>1018</v>
      </c>
      <c r="AA4" s="381" t="s">
        <v>1019</v>
      </c>
      <c r="AB4" s="380" t="s">
        <v>1018</v>
      </c>
      <c r="AC4" s="381" t="s">
        <v>1019</v>
      </c>
      <c r="AD4" s="380" t="s">
        <v>1018</v>
      </c>
      <c r="AE4" s="381" t="s">
        <v>1019</v>
      </c>
      <c r="AF4" s="380" t="s">
        <v>1018</v>
      </c>
      <c r="AG4" s="381" t="s">
        <v>1019</v>
      </c>
      <c r="AH4" s="380" t="s">
        <v>1018</v>
      </c>
      <c r="AI4" s="381" t="s">
        <v>1019</v>
      </c>
      <c r="AJ4" s="380" t="s">
        <v>1018</v>
      </c>
      <c r="AK4" s="381" t="s">
        <v>1019</v>
      </c>
      <c r="AL4" s="380" t="s">
        <v>1018</v>
      </c>
      <c r="AM4" s="381" t="s">
        <v>1019</v>
      </c>
      <c r="AN4" s="380" t="s">
        <v>1018</v>
      </c>
      <c r="AO4" s="382" t="s">
        <v>1019</v>
      </c>
      <c r="AQ4" s="297" t="s">
        <v>1018</v>
      </c>
      <c r="AR4" s="296" t="s">
        <v>1019</v>
      </c>
      <c r="AS4" s="292"/>
    </row>
    <row r="5" spans="1:45" ht="5.25" customHeight="1">
      <c r="B5" s="453"/>
      <c r="C5" s="453"/>
      <c r="D5" s="453"/>
      <c r="E5" s="453"/>
      <c r="F5" s="453"/>
      <c r="G5" s="453"/>
      <c r="H5" s="453"/>
      <c r="I5" s="453"/>
      <c r="J5" s="453"/>
      <c r="K5" s="453"/>
      <c r="L5" s="453"/>
      <c r="M5" s="453"/>
      <c r="O5" s="291"/>
      <c r="P5" s="298"/>
      <c r="Q5" s="298"/>
      <c r="R5" s="298"/>
      <c r="S5" s="298"/>
      <c r="T5" s="298"/>
      <c r="U5" s="298"/>
      <c r="V5" s="298"/>
      <c r="W5" s="298"/>
      <c r="X5" s="298"/>
      <c r="Y5" s="298"/>
      <c r="Z5" s="298"/>
      <c r="AA5" s="298"/>
      <c r="AB5" s="298"/>
      <c r="AC5" s="298"/>
      <c r="AD5" s="298"/>
      <c r="AE5" s="298"/>
      <c r="AF5" s="298"/>
      <c r="AG5" s="298"/>
      <c r="AH5" s="298"/>
      <c r="AI5" s="298"/>
      <c r="AJ5" s="298"/>
      <c r="AK5" s="298"/>
      <c r="AL5" s="298"/>
      <c r="AM5" s="298"/>
      <c r="AN5" s="298"/>
      <c r="AO5" s="298"/>
      <c r="AQ5" s="298"/>
      <c r="AR5" s="298"/>
    </row>
    <row r="6" spans="1:45" ht="11.25" customHeight="1">
      <c r="B6" s="374"/>
      <c r="C6" s="454" t="s">
        <v>3</v>
      </c>
      <c r="D6" s="454"/>
      <c r="E6" s="454"/>
      <c r="F6" s="454"/>
      <c r="G6" s="454"/>
      <c r="H6" s="454"/>
      <c r="I6" s="454"/>
      <c r="J6" s="454"/>
      <c r="K6" s="454"/>
      <c r="L6" s="454"/>
      <c r="M6" s="454"/>
      <c r="O6" s="493" t="s">
        <v>3</v>
      </c>
      <c r="P6" s="494"/>
      <c r="Q6" s="494"/>
      <c r="R6" s="494"/>
      <c r="S6" s="494"/>
      <c r="T6" s="494"/>
      <c r="U6" s="494"/>
      <c r="V6" s="494"/>
      <c r="W6" s="494"/>
      <c r="X6" s="494"/>
      <c r="Y6" s="494"/>
      <c r="Z6" s="494"/>
      <c r="AA6" s="494"/>
      <c r="AB6" s="494"/>
      <c r="AC6" s="494"/>
      <c r="AD6" s="494"/>
      <c r="AE6" s="494"/>
      <c r="AF6" s="494"/>
      <c r="AG6" s="494"/>
      <c r="AH6" s="494"/>
      <c r="AI6" s="494"/>
      <c r="AJ6" s="494"/>
      <c r="AK6" s="494"/>
      <c r="AL6" s="494"/>
      <c r="AM6" s="494"/>
      <c r="AN6" s="494"/>
      <c r="AO6" s="495"/>
    </row>
    <row r="7" spans="1:45" ht="4.5" customHeight="1">
      <c r="B7" s="467"/>
      <c r="C7" s="467"/>
      <c r="D7" s="467"/>
      <c r="E7" s="467"/>
      <c r="F7" s="467"/>
      <c r="G7" s="467"/>
      <c r="H7" s="467"/>
      <c r="I7" s="467"/>
      <c r="J7" s="467"/>
      <c r="K7" s="467"/>
      <c r="L7" s="467"/>
      <c r="M7" s="467"/>
      <c r="O7" s="383"/>
      <c r="P7" s="384"/>
      <c r="Q7" s="384"/>
      <c r="R7" s="384"/>
      <c r="S7" s="384"/>
      <c r="T7" s="384"/>
      <c r="U7" s="384"/>
      <c r="V7" s="384"/>
      <c r="W7" s="384"/>
      <c r="X7" s="384"/>
      <c r="Y7" s="384"/>
      <c r="Z7" s="384"/>
      <c r="AA7" s="384"/>
      <c r="AB7" s="384"/>
      <c r="AC7" s="384"/>
      <c r="AD7" s="384"/>
      <c r="AE7" s="384"/>
      <c r="AF7" s="384"/>
      <c r="AG7" s="384"/>
      <c r="AH7" s="384"/>
      <c r="AI7" s="384"/>
      <c r="AJ7" s="384"/>
      <c r="AK7" s="384"/>
      <c r="AL7" s="384"/>
      <c r="AM7" s="384"/>
      <c r="AN7" s="384"/>
      <c r="AO7" s="384"/>
      <c r="AQ7" s="299"/>
      <c r="AR7" s="299"/>
    </row>
    <row r="8" spans="1:45">
      <c r="B8" s="374"/>
      <c r="C8" s="468" t="s">
        <v>70</v>
      </c>
      <c r="D8" s="468"/>
      <c r="E8" s="468"/>
      <c r="F8" s="468"/>
      <c r="G8" s="468"/>
      <c r="H8" s="468"/>
      <c r="I8" s="468"/>
      <c r="J8" s="468"/>
      <c r="K8" s="468"/>
      <c r="L8" s="468"/>
      <c r="M8" s="468"/>
      <c r="O8" s="496"/>
      <c r="P8" s="497"/>
      <c r="Q8" s="497"/>
      <c r="R8" s="497"/>
      <c r="S8" s="497"/>
      <c r="T8" s="497"/>
      <c r="U8" s="497"/>
      <c r="V8" s="497"/>
      <c r="W8" s="497"/>
      <c r="X8" s="497"/>
      <c r="Y8" s="497"/>
      <c r="Z8" s="497"/>
      <c r="AA8" s="497"/>
      <c r="AB8" s="497"/>
      <c r="AC8" s="497"/>
      <c r="AD8" s="497"/>
      <c r="AE8" s="497"/>
      <c r="AF8" s="497"/>
      <c r="AG8" s="497"/>
      <c r="AH8" s="497"/>
      <c r="AI8" s="497"/>
      <c r="AJ8" s="497"/>
      <c r="AK8" s="497"/>
      <c r="AL8" s="497"/>
      <c r="AM8" s="497"/>
      <c r="AN8" s="497"/>
      <c r="AO8" s="498"/>
    </row>
    <row r="9" spans="1:45" ht="21" customHeight="1">
      <c r="B9" s="374" t="s">
        <v>414</v>
      </c>
      <c r="C9" s="340" t="s">
        <v>1006</v>
      </c>
      <c r="D9" s="341" t="s">
        <v>480</v>
      </c>
      <c r="E9" s="342" t="s">
        <v>481</v>
      </c>
      <c r="F9" s="343" t="s">
        <v>1011</v>
      </c>
      <c r="G9" s="343" t="s">
        <v>68</v>
      </c>
      <c r="H9" s="344" t="s">
        <v>64</v>
      </c>
      <c r="I9" s="345" t="str">
        <f>IF($M$2=R$3,P9,IF($M$2=T$3,R9,IF($M$2=V$3,T9,IF($M$2=X$3,V9,IF($M$2=Z$3,X9,IF($M$2=AB$3,Z9,IF($M$2=AD$3,AB9,IF($M$2=AF$3,AD9,IF($M$2=AH$3,AF9,IF($M$2=AJ$3,AH9,IF($M$2=AL$3,AJ9,IF($M$2=AN$3,AL9,""))))))))))))</f>
        <v/>
      </c>
      <c r="J9" s="346" t="str">
        <f t="shared" ref="J9:J13" si="0">IF(K9&gt;0,AQ9,IF($M$2=R$3,R9,IF($M$2=T$3,T9,IF($M$2=V$3,V9,IF($M$2=X$3,X9,IF($M$2=Z$3,Z9,IF($M$2=AB$3,AB9,IF($M$2=AD$3,AD9,IF($M$2=AF$3,AF9,IF($M$2=AH$3,AH9,IF($M$2=AJ$3,AJ9,IF($M$2=AL$3,AL9,IF($M$2=AN$3,AN9,"")))))))))))))</f>
        <v/>
      </c>
      <c r="K9" s="465">
        <f t="shared" ref="K9:K13" si="1">IF(Q9&gt;0,Q9,IF(S9&gt;0,S9,IF(U9&gt;0,U9,IF(W9&gt;0,W9,IF(Y9&gt;0,Y9,IF(AA9&gt;0,AA9,IF(AC9&gt;0,AC9,IF(AE9&gt;0,AE9,IF(AG9&gt;0,AG9,IF(AI9&gt;0,AI9,IF(AK9&gt;0,AK9,IF(AM9&gt;0,AM9,IF(AO9&gt;0,AO9,0)))))))))))))</f>
        <v>0</v>
      </c>
      <c r="L9" s="466"/>
      <c r="M9" s="300"/>
      <c r="O9" s="385"/>
      <c r="P9" s="281"/>
      <c r="Q9" s="302"/>
      <c r="R9" s="283"/>
      <c r="S9" s="284"/>
      <c r="T9" s="394"/>
      <c r="U9" s="302"/>
      <c r="V9" s="281"/>
      <c r="W9" s="302"/>
      <c r="X9" s="281"/>
      <c r="Y9" s="302"/>
      <c r="Z9" s="281"/>
      <c r="AA9" s="302"/>
      <c r="AB9" s="281"/>
      <c r="AC9" s="302"/>
      <c r="AD9" s="281"/>
      <c r="AE9" s="302"/>
      <c r="AF9" s="281"/>
      <c r="AG9" s="302"/>
      <c r="AH9" s="281"/>
      <c r="AI9" s="302"/>
      <c r="AJ9" s="281"/>
      <c r="AK9" s="302"/>
      <c r="AL9" s="281"/>
      <c r="AM9" s="302"/>
      <c r="AN9" s="281"/>
      <c r="AO9" s="303"/>
      <c r="AP9" s="304"/>
      <c r="AQ9" s="281">
        <f t="shared" ref="AQ9:AQ13" si="2">IF($Q9&gt;0,$P9,IF($S9&gt;0,$R9,IF($U9&gt;0,$T9,IF($W9&gt;0,$V9,IF($Y9&gt;0,$X9,IF($AA9&gt;0,$Z9,IF($AC9&gt;0,$AB9,IF($AE9&gt;0,$AD9,IF($AG9&gt;0,$AF9,IF($AI9&gt;0,$AH9,IF($AK9&gt;0,$AJ9,IF($AM9&gt;0,$AL9,IF($AO9&gt;0,$AN9,0)))))))))))))</f>
        <v>0</v>
      </c>
      <c r="AR9" s="303" t="str">
        <f t="shared" ref="AR9:AR13" si="3">IF(K9&gt;0,K9,"")</f>
        <v/>
      </c>
    </row>
    <row r="10" spans="1:45" ht="21.75" customHeight="1">
      <c r="B10" s="347" t="s">
        <v>415</v>
      </c>
      <c r="C10" s="348" t="s">
        <v>12</v>
      </c>
      <c r="D10" s="349" t="s">
        <v>291</v>
      </c>
      <c r="E10" s="350" t="s">
        <v>94</v>
      </c>
      <c r="F10" s="351" t="s">
        <v>267</v>
      </c>
      <c r="G10" s="351" t="s">
        <v>68</v>
      </c>
      <c r="H10" s="352" t="s">
        <v>64</v>
      </c>
      <c r="I10" s="345" t="str">
        <f>IF($M$2=R$3,P10,IF($M$2=T$3,R10,IF($M$2=V$3,T10,IF($M$2=X$3,V10,IF($M$2=Z$3,X10,IF($M$2=AB$3,Z10,IF($M$2=AD$3,AB10,IF($M$2=AF$3,AD10,IF($M$2=AH$3,AF10,IF($M$2=AJ$3,AH10,IF($M$2=AL$3,AJ10,IF($M$2=AN$3,AL10,""))))))))))))</f>
        <v/>
      </c>
      <c r="J10" s="346" t="str">
        <f t="shared" si="0"/>
        <v/>
      </c>
      <c r="K10" s="465">
        <f t="shared" si="1"/>
        <v>0</v>
      </c>
      <c r="L10" s="466"/>
      <c r="M10" s="300"/>
      <c r="O10" s="386" t="s">
        <v>1037</v>
      </c>
      <c r="P10" s="281"/>
      <c r="Q10" s="302"/>
      <c r="R10" s="283"/>
      <c r="S10" s="284"/>
      <c r="T10" s="281"/>
      <c r="U10" s="302"/>
      <c r="V10" s="281"/>
      <c r="W10" s="302"/>
      <c r="X10" s="281"/>
      <c r="Y10" s="302"/>
      <c r="Z10" s="281"/>
      <c r="AA10" s="302"/>
      <c r="AB10" s="281"/>
      <c r="AC10" s="302"/>
      <c r="AD10" s="281"/>
      <c r="AE10" s="302"/>
      <c r="AF10" s="281"/>
      <c r="AG10" s="302"/>
      <c r="AH10" s="281"/>
      <c r="AI10" s="302"/>
      <c r="AJ10" s="281"/>
      <c r="AK10" s="302"/>
      <c r="AL10" s="281"/>
      <c r="AM10" s="302"/>
      <c r="AN10" s="281"/>
      <c r="AO10" s="303"/>
      <c r="AQ10" s="281">
        <f t="shared" si="2"/>
        <v>0</v>
      </c>
      <c r="AR10" s="303" t="str">
        <f t="shared" si="3"/>
        <v/>
      </c>
    </row>
    <row r="11" spans="1:45" ht="20.25" customHeight="1">
      <c r="B11" s="374" t="s">
        <v>416</v>
      </c>
      <c r="C11" s="340" t="s">
        <v>16</v>
      </c>
      <c r="D11" s="341" t="s">
        <v>292</v>
      </c>
      <c r="E11" s="342" t="s">
        <v>95</v>
      </c>
      <c r="F11" s="343" t="s">
        <v>254</v>
      </c>
      <c r="G11" s="343" t="s">
        <v>174</v>
      </c>
      <c r="H11" s="353">
        <v>1</v>
      </c>
      <c r="I11" s="345" t="str">
        <f>IF($M$2=R$3,P11,IF($M$2=T$3,R11,IF($M$2=V$3,T11,IF($M$2=X$3,V11,IF($M$2=Z$3,X11,IF($M$2=AB$3,Z11,IF($M$2=AD$3,AB11,IF($M$2=AF$3,AD11,IF($M$2=AH$3,AF11,IF($M$2=AJ$3,AH11,IF($M$2=AL$3,AJ11,IF($M$2=AN$3,AL11,""))))))))))))</f>
        <v/>
      </c>
      <c r="J11" s="346" t="str">
        <f t="shared" si="0"/>
        <v/>
      </c>
      <c r="K11" s="465">
        <f t="shared" si="1"/>
        <v>0</v>
      </c>
      <c r="L11" s="466"/>
      <c r="M11" s="300"/>
      <c r="O11" s="385" t="s">
        <v>95</v>
      </c>
      <c r="P11" s="281"/>
      <c r="Q11" s="302"/>
      <c r="R11" s="283"/>
      <c r="S11" s="284"/>
      <c r="T11" s="281"/>
      <c r="U11" s="302"/>
      <c r="V11" s="281"/>
      <c r="W11" s="302"/>
      <c r="X11" s="281"/>
      <c r="Y11" s="302"/>
      <c r="Z11" s="281"/>
      <c r="AA11" s="302"/>
      <c r="AB11" s="281"/>
      <c r="AC11" s="302"/>
      <c r="AD11" s="281"/>
      <c r="AE11" s="302"/>
      <c r="AF11" s="281"/>
      <c r="AG11" s="302"/>
      <c r="AH11" s="281"/>
      <c r="AI11" s="302"/>
      <c r="AJ11" s="281"/>
      <c r="AK11" s="302"/>
      <c r="AL11" s="281"/>
      <c r="AM11" s="302"/>
      <c r="AN11" s="281"/>
      <c r="AO11" s="303"/>
      <c r="AQ11" s="281">
        <f t="shared" si="2"/>
        <v>0</v>
      </c>
      <c r="AR11" s="303" t="str">
        <f t="shared" si="3"/>
        <v/>
      </c>
      <c r="AS11" s="306"/>
    </row>
    <row r="12" spans="1:45" ht="19.5" customHeight="1">
      <c r="B12" s="374"/>
      <c r="C12" s="340"/>
      <c r="D12" s="341" t="s">
        <v>293</v>
      </c>
      <c r="E12" s="342" t="s">
        <v>91</v>
      </c>
      <c r="F12" s="343" t="s">
        <v>255</v>
      </c>
      <c r="G12" s="343" t="s">
        <v>174</v>
      </c>
      <c r="H12" s="344" t="s">
        <v>96</v>
      </c>
      <c r="I12" s="345" t="str">
        <f>IF($M$2=R$3,P12,IF($M$2=T$3,R12,IF($M$2=V$3,T12,IF($M$2=X$3,V12,IF($M$2=Z$3,X12,IF($M$2=AB$3,Z12,IF($M$2=AD$3,AB12,IF($M$2=AF$3,AD12,IF($M$2=AH$3,AF12,IF($M$2=AJ$3,AH12,IF($M$2=AL$3,AJ12,IF($M$2=AN$3,AL12,""))))))))))))</f>
        <v/>
      </c>
      <c r="J12" s="346" t="str">
        <f t="shared" si="0"/>
        <v/>
      </c>
      <c r="K12" s="465">
        <f t="shared" si="1"/>
        <v>0</v>
      </c>
      <c r="L12" s="466"/>
      <c r="M12" s="300"/>
      <c r="O12" s="385" t="s">
        <v>91</v>
      </c>
      <c r="P12" s="281"/>
      <c r="Q12" s="302"/>
      <c r="R12" s="395"/>
      <c r="S12" s="284"/>
      <c r="T12" s="396"/>
      <c r="U12" s="302"/>
      <c r="V12" s="281"/>
      <c r="W12" s="302"/>
      <c r="X12" s="281"/>
      <c r="Y12" s="302"/>
      <c r="Z12" s="281"/>
      <c r="AA12" s="302"/>
      <c r="AB12" s="281"/>
      <c r="AC12" s="302"/>
      <c r="AD12" s="281"/>
      <c r="AE12" s="302"/>
      <c r="AF12" s="281"/>
      <c r="AG12" s="302"/>
      <c r="AH12" s="281"/>
      <c r="AI12" s="302"/>
      <c r="AJ12" s="281"/>
      <c r="AK12" s="302"/>
      <c r="AL12" s="281"/>
      <c r="AM12" s="302"/>
      <c r="AN12" s="281"/>
      <c r="AO12" s="303"/>
      <c r="AQ12" s="281">
        <f t="shared" si="2"/>
        <v>0</v>
      </c>
      <c r="AR12" s="303" t="str">
        <f t="shared" si="3"/>
        <v/>
      </c>
      <c r="AS12" s="306"/>
    </row>
    <row r="13" spans="1:45" ht="20.25" customHeight="1" thickBot="1">
      <c r="B13" s="374" t="s">
        <v>417</v>
      </c>
      <c r="C13" s="348" t="s">
        <v>970</v>
      </c>
      <c r="D13" s="349" t="s">
        <v>294</v>
      </c>
      <c r="E13" s="354" t="s">
        <v>256</v>
      </c>
      <c r="F13" s="355" t="s">
        <v>257</v>
      </c>
      <c r="G13" s="356" t="s">
        <v>174</v>
      </c>
      <c r="H13" s="357" t="s">
        <v>96</v>
      </c>
      <c r="I13" s="345" t="str">
        <f>IF($M$2=R$3,P13,IF($M$2=T$3,R13,IF($M$2=V$3,T13,IF($M$2=X$3,V13,IF($M$2=Z$3,X13,IF($M$2=AB$3,Z13,IF($M$2=AD$3,AB13,IF($M$2=AF$3,AD13,IF($M$2=AH$3,AF13,IF($M$2=AJ$3,AH13,IF($M$2=AL$3,AJ13,IF($M$2=AN$3,AL13,""))))))))))))</f>
        <v/>
      </c>
      <c r="J13" s="346" t="str">
        <f t="shared" si="0"/>
        <v/>
      </c>
      <c r="K13" s="465">
        <f t="shared" si="1"/>
        <v>0</v>
      </c>
      <c r="L13" s="466"/>
      <c r="M13" s="300"/>
      <c r="O13" s="387" t="s">
        <v>1038</v>
      </c>
      <c r="P13" s="281"/>
      <c r="Q13" s="302"/>
      <c r="R13" s="395"/>
      <c r="S13" s="284"/>
      <c r="T13" s="281"/>
      <c r="U13" s="302"/>
      <c r="V13" s="281"/>
      <c r="W13" s="302"/>
      <c r="X13" s="281"/>
      <c r="Y13" s="302"/>
      <c r="Z13" s="281"/>
      <c r="AA13" s="302"/>
      <c r="AB13" s="281"/>
      <c r="AC13" s="302"/>
      <c r="AD13" s="281"/>
      <c r="AE13" s="302"/>
      <c r="AF13" s="281"/>
      <c r="AG13" s="302"/>
      <c r="AH13" s="281"/>
      <c r="AI13" s="302"/>
      <c r="AJ13" s="281"/>
      <c r="AK13" s="302"/>
      <c r="AL13" s="281"/>
      <c r="AM13" s="302"/>
      <c r="AN13" s="281"/>
      <c r="AO13" s="303"/>
      <c r="AQ13" s="281">
        <f t="shared" si="2"/>
        <v>0</v>
      </c>
      <c r="AR13" s="303" t="str">
        <f t="shared" si="3"/>
        <v/>
      </c>
      <c r="AS13" s="306"/>
    </row>
    <row r="14" spans="1:45" s="308" customFormat="1" ht="5.25" customHeight="1">
      <c r="A14" s="293"/>
      <c r="B14" s="469"/>
      <c r="C14" s="469"/>
      <c r="D14" s="469"/>
      <c r="E14" s="469"/>
      <c r="F14" s="469"/>
      <c r="G14" s="469"/>
      <c r="H14" s="469"/>
      <c r="I14" s="469"/>
      <c r="J14" s="469"/>
      <c r="K14" s="469"/>
      <c r="L14" s="469"/>
      <c r="M14" s="469"/>
      <c r="O14" s="291"/>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09"/>
      <c r="AM14" s="309"/>
      <c r="AN14" s="309"/>
      <c r="AO14" s="309"/>
      <c r="AQ14" s="309"/>
      <c r="AR14" s="309"/>
      <c r="AS14" s="306"/>
    </row>
    <row r="15" spans="1:45" ht="11.25" customHeight="1">
      <c r="B15" s="374"/>
      <c r="C15" s="468" t="s">
        <v>10</v>
      </c>
      <c r="D15" s="468"/>
      <c r="E15" s="468"/>
      <c r="F15" s="468"/>
      <c r="G15" s="468"/>
      <c r="H15" s="468"/>
      <c r="I15" s="468"/>
      <c r="J15" s="468"/>
      <c r="K15" s="468"/>
      <c r="L15" s="468"/>
      <c r="M15" s="468"/>
      <c r="O15" s="496" t="s">
        <v>10</v>
      </c>
      <c r="P15" s="499"/>
      <c r="Q15" s="499"/>
      <c r="R15" s="499"/>
      <c r="S15" s="499"/>
      <c r="T15" s="499"/>
      <c r="U15" s="499"/>
      <c r="V15" s="499"/>
      <c r="W15" s="499"/>
      <c r="X15" s="499"/>
      <c r="Y15" s="499"/>
      <c r="Z15" s="499"/>
      <c r="AA15" s="499"/>
      <c r="AB15" s="499"/>
      <c r="AC15" s="499"/>
      <c r="AD15" s="499"/>
      <c r="AE15" s="499"/>
      <c r="AF15" s="499"/>
      <c r="AG15" s="499"/>
      <c r="AH15" s="499"/>
      <c r="AI15" s="499"/>
      <c r="AJ15" s="499"/>
      <c r="AK15" s="499"/>
      <c r="AL15" s="499"/>
      <c r="AM15" s="499"/>
      <c r="AN15" s="499"/>
      <c r="AO15" s="500"/>
      <c r="AS15" s="306"/>
    </row>
    <row r="16" spans="1:45" ht="21" customHeight="1">
      <c r="B16" s="374" t="s">
        <v>418</v>
      </c>
      <c r="C16" s="340" t="s">
        <v>1008</v>
      </c>
      <c r="D16" s="341" t="s">
        <v>295</v>
      </c>
      <c r="E16" s="342" t="s">
        <v>1007</v>
      </c>
      <c r="F16" s="343" t="s">
        <v>969</v>
      </c>
      <c r="G16" s="343" t="s">
        <v>174</v>
      </c>
      <c r="H16" s="353">
        <v>1</v>
      </c>
      <c r="I16" s="345" t="str">
        <f t="shared" ref="I16:I32" si="4">IF($M$2=R$3,P16,IF($M$2=T$3,R16,IF($M$2=V$3,T16,IF($M$2=X$3,V16,IF($M$2=Z$3,X16,IF($M$2=AB$3,Z16,IF($M$2=AD$3,AB16,IF($M$2=AF$3,AD16,IF($M$2=AH$3,AF16,IF($M$2=AJ$3,AH16,IF($M$2=AL$3,AJ16,IF($M$2=AN$3,AL16,""))))))))))))</f>
        <v/>
      </c>
      <c r="J16" s="346" t="str">
        <f>IF(K16&gt;0,AQ16,IF($M$2=R$3,R16,IF($M$2=T$3,T16,IF($M$2=V$3,V16,IF($M$2=X$3,X16,IF($M$2=Z$3,Z16,IF($M$2=AB$3,AB16,IF($M$2=AD$3,AD16,IF($M$2=AF$3,AF16,IF($M$2=AH$3,AH16,IF($M$2=AJ$3,AJ16,IF($M$2=AL$3,AL16,IF($M$2=AN$3,AN16,"")))))))))))))</f>
        <v/>
      </c>
      <c r="K16" s="465">
        <f>IF($Q16&gt;0,$Q16,IF($S16&gt;0,$S16,IF($U16&gt;0,$U16,IF($W16&gt;0,$W16,IF($Y16&gt;0,$Y16,IF($AA16&gt;0,$AA16,IF($AC16&gt;0,$AC16,IF($AE16&gt;0,$AE16,IF($AG16&gt;0,$AG16,IF($AI16&gt;0,$AI16,IF($AK16&gt;0,$AK16,IF($AM16&gt;0,$AM16,IF($AO16&gt;0,$AO16,0)))))))))))))</f>
        <v>0</v>
      </c>
      <c r="L16" s="466"/>
      <c r="M16" s="300"/>
      <c r="O16" s="385" t="s">
        <v>1039</v>
      </c>
      <c r="P16" s="281"/>
      <c r="Q16" s="302"/>
      <c r="R16" s="395"/>
      <c r="S16" s="284"/>
      <c r="T16" s="281"/>
      <c r="U16" s="302"/>
      <c r="V16" s="281"/>
      <c r="W16" s="302"/>
      <c r="X16" s="281"/>
      <c r="Y16" s="302"/>
      <c r="Z16" s="281"/>
      <c r="AA16" s="302"/>
      <c r="AB16" s="281"/>
      <c r="AC16" s="302"/>
      <c r="AD16" s="281"/>
      <c r="AE16" s="302"/>
      <c r="AF16" s="281"/>
      <c r="AG16" s="302"/>
      <c r="AH16" s="281"/>
      <c r="AI16" s="302"/>
      <c r="AJ16" s="281"/>
      <c r="AK16" s="302"/>
      <c r="AL16" s="281"/>
      <c r="AM16" s="302"/>
      <c r="AN16" s="281"/>
      <c r="AO16" s="303"/>
      <c r="AQ16" s="281">
        <f>IF($Q16&gt;0,$P16,IF($S16&gt;0,$R16,IF($U16&gt;0,$T16,IF($W16&gt;0,$V16,IF($Y16&gt;0,$X16,IF($AA16&gt;0,$Z16,IF($AC16&gt;0,$AB16,IF($AE16&gt;0,$AD16,IF($AG16&gt;0,$AF16,IF($AI16&gt;0,$AH16,IF($AK16&gt;0,$AJ16,IF($AM16&gt;0,$AL16,IF($AO16&gt;0,$AN16,0)))))))))))))</f>
        <v>0</v>
      </c>
      <c r="AR16" s="303" t="str">
        <f>IF(K16&gt;0,K16,"")</f>
        <v/>
      </c>
      <c r="AS16" s="310"/>
    </row>
    <row r="17" spans="1:45" ht="21" customHeight="1">
      <c r="B17" s="374" t="s">
        <v>419</v>
      </c>
      <c r="C17" s="348" t="s">
        <v>17</v>
      </c>
      <c r="D17" s="349" t="s">
        <v>296</v>
      </c>
      <c r="E17" s="350" t="s">
        <v>99</v>
      </c>
      <c r="F17" s="351" t="s">
        <v>971</v>
      </c>
      <c r="G17" s="351" t="s">
        <v>174</v>
      </c>
      <c r="H17" s="358">
        <v>1</v>
      </c>
      <c r="I17" s="345" t="str">
        <f t="shared" si="4"/>
        <v/>
      </c>
      <c r="J17" s="346" t="str">
        <f t="shared" ref="J17:J32" si="5">IF(K17&gt;0,AQ17,IF($M$2=R$3,R17,IF($M$2=T$3,T17,IF($M$2=V$3,V17,IF($M$2=X$3,X17,IF($M$2=Z$3,Z17,IF($M$2=AB$3,AB17,IF($M$2=AD$3,AD17,IF($M$2=AF$3,AF17,IF($M$2=AH$3,AH17,IF($M$2=AJ$3,AJ17,IF($M$2=AL$3,AL17,IF($M$2=AN$3,AN17,"")))))))))))))</f>
        <v/>
      </c>
      <c r="K17" s="465">
        <f t="shared" ref="K17:K32" si="6">IF(Q17&gt;0,Q17,IF(S17&gt;0,S17,IF(U17&gt;0,U17,IF(W17&gt;0,W17,IF(Y17&gt;0,Y17,IF(AA17&gt;0,AA17,IF(AC17&gt;0,AC17,IF(AE17&gt;0,AE17,IF(AG17&gt;0,AG17,IF(AI17&gt;0,AI17,IF(AK17&gt;0,AK17,IF(AM17&gt;0,AM17,IF(AO17&gt;0,AO17,0)))))))))))))</f>
        <v>0</v>
      </c>
      <c r="L17" s="466"/>
      <c r="M17" s="300"/>
      <c r="O17" s="386" t="s">
        <v>99</v>
      </c>
      <c r="P17" s="281"/>
      <c r="Q17" s="302"/>
      <c r="R17" s="283"/>
      <c r="S17" s="284"/>
      <c r="T17" s="396"/>
      <c r="U17" s="302"/>
      <c r="V17" s="396"/>
      <c r="W17" s="302"/>
      <c r="X17" s="281"/>
      <c r="Y17" s="302"/>
      <c r="Z17" s="281"/>
      <c r="AA17" s="302"/>
      <c r="AB17" s="281"/>
      <c r="AC17" s="302"/>
      <c r="AD17" s="281"/>
      <c r="AE17" s="302"/>
      <c r="AF17" s="281"/>
      <c r="AG17" s="302"/>
      <c r="AH17" s="281"/>
      <c r="AI17" s="302"/>
      <c r="AJ17" s="281"/>
      <c r="AK17" s="302"/>
      <c r="AL17" s="281"/>
      <c r="AM17" s="302"/>
      <c r="AN17" s="281"/>
      <c r="AO17" s="303"/>
      <c r="AQ17" s="281">
        <f t="shared" ref="AQ17:AQ32" si="7">IF($Q17&gt;0,$P17,IF($S17&gt;0,$R17,IF($U17&gt;0,$T17,IF($W17&gt;0,$V17,IF($Y17&gt;0,$X17,IF($AA17&gt;0,$Z17,IF($AC17&gt;0,$AB17,IF($AE17&gt;0,$AD17,IF($AG17&gt;0,$AF17,IF($AI17&gt;0,$AH17,IF($AK17&gt;0,$AJ17,IF($AM17&gt;0,$AL17,IF($AO17&gt;0,$AN17,0)))))))))))))</f>
        <v>0</v>
      </c>
      <c r="AR17" s="303" t="str">
        <f t="shared" ref="AR17:AR32" si="8">IF(K17&gt;0,K17,"")</f>
        <v/>
      </c>
      <c r="AS17" s="306"/>
    </row>
    <row r="18" spans="1:45" ht="19.5" customHeight="1">
      <c r="B18" s="374" t="s">
        <v>420</v>
      </c>
      <c r="C18" s="340" t="s">
        <v>14</v>
      </c>
      <c r="D18" s="341" t="s">
        <v>297</v>
      </c>
      <c r="E18" s="359" t="s">
        <v>100</v>
      </c>
      <c r="F18" s="360" t="s">
        <v>128</v>
      </c>
      <c r="G18" s="343" t="s">
        <v>174</v>
      </c>
      <c r="H18" s="361">
        <v>1</v>
      </c>
      <c r="I18" s="345" t="str">
        <f t="shared" si="4"/>
        <v/>
      </c>
      <c r="J18" s="346" t="str">
        <f t="shared" si="5"/>
        <v/>
      </c>
      <c r="K18" s="465">
        <f t="shared" si="6"/>
        <v>0</v>
      </c>
      <c r="L18" s="466"/>
      <c r="M18" s="300"/>
      <c r="O18" s="388" t="s">
        <v>1040</v>
      </c>
      <c r="P18" s="281"/>
      <c r="Q18" s="302"/>
      <c r="R18" s="283"/>
      <c r="S18" s="284"/>
      <c r="T18" s="396"/>
      <c r="U18" s="302"/>
      <c r="V18" s="396"/>
      <c r="W18" s="302"/>
      <c r="X18" s="281"/>
      <c r="Y18" s="302"/>
      <c r="Z18" s="281"/>
      <c r="AA18" s="302"/>
      <c r="AB18" s="281"/>
      <c r="AC18" s="302"/>
      <c r="AD18" s="281"/>
      <c r="AE18" s="302"/>
      <c r="AF18" s="281"/>
      <c r="AG18" s="302"/>
      <c r="AH18" s="281"/>
      <c r="AI18" s="302"/>
      <c r="AJ18" s="281"/>
      <c r="AK18" s="302"/>
      <c r="AL18" s="281"/>
      <c r="AM18" s="302"/>
      <c r="AN18" s="281"/>
      <c r="AO18" s="303"/>
      <c r="AQ18" s="281">
        <f t="shared" si="7"/>
        <v>0</v>
      </c>
      <c r="AR18" s="303" t="str">
        <f t="shared" si="8"/>
        <v/>
      </c>
      <c r="AS18" s="306"/>
    </row>
    <row r="19" spans="1:45" s="311" customFormat="1" ht="21" customHeight="1">
      <c r="A19" s="285"/>
      <c r="B19" s="347" t="s">
        <v>421</v>
      </c>
      <c r="C19" s="348" t="s">
        <v>18</v>
      </c>
      <c r="D19" s="349" t="s">
        <v>298</v>
      </c>
      <c r="E19" s="350" t="s">
        <v>101</v>
      </c>
      <c r="F19" s="351" t="s">
        <v>129</v>
      </c>
      <c r="G19" s="351" t="s">
        <v>174</v>
      </c>
      <c r="H19" s="358">
        <v>1</v>
      </c>
      <c r="I19" s="345" t="str">
        <f t="shared" si="4"/>
        <v/>
      </c>
      <c r="J19" s="346" t="str">
        <f t="shared" si="5"/>
        <v/>
      </c>
      <c r="K19" s="465">
        <f t="shared" si="6"/>
        <v>0</v>
      </c>
      <c r="L19" s="466"/>
      <c r="M19" s="300"/>
      <c r="O19" s="386" t="s">
        <v>101</v>
      </c>
      <c r="P19" s="281"/>
      <c r="Q19" s="302"/>
      <c r="R19" s="283"/>
      <c r="S19" s="284"/>
      <c r="T19" s="281"/>
      <c r="U19" s="302"/>
      <c r="V19" s="396"/>
      <c r="W19" s="302"/>
      <c r="X19" s="396"/>
      <c r="Y19" s="302"/>
      <c r="Z19" s="281"/>
      <c r="AA19" s="302"/>
      <c r="AB19" s="281"/>
      <c r="AC19" s="302"/>
      <c r="AD19" s="281"/>
      <c r="AE19" s="302"/>
      <c r="AF19" s="281"/>
      <c r="AG19" s="302"/>
      <c r="AH19" s="281"/>
      <c r="AI19" s="302"/>
      <c r="AJ19" s="281"/>
      <c r="AK19" s="302"/>
      <c r="AL19" s="281"/>
      <c r="AM19" s="302"/>
      <c r="AN19" s="281"/>
      <c r="AO19" s="303"/>
      <c r="AQ19" s="281">
        <f t="shared" si="7"/>
        <v>0</v>
      </c>
      <c r="AR19" s="303" t="str">
        <f t="shared" si="8"/>
        <v/>
      </c>
      <c r="AS19" s="306"/>
    </row>
    <row r="20" spans="1:45" s="311" customFormat="1" ht="20.25">
      <c r="A20" s="285"/>
      <c r="B20" s="347"/>
      <c r="C20" s="348"/>
      <c r="D20" s="349" t="s">
        <v>299</v>
      </c>
      <c r="E20" s="362" t="s">
        <v>1033</v>
      </c>
      <c r="F20" s="351" t="s">
        <v>972</v>
      </c>
      <c r="G20" s="351" t="s">
        <v>174</v>
      </c>
      <c r="H20" s="358">
        <v>1</v>
      </c>
      <c r="I20" s="345" t="str">
        <f t="shared" si="4"/>
        <v/>
      </c>
      <c r="J20" s="346" t="str">
        <f t="shared" si="5"/>
        <v/>
      </c>
      <c r="K20" s="465">
        <f t="shared" si="6"/>
        <v>0</v>
      </c>
      <c r="L20" s="466"/>
      <c r="M20" s="300"/>
      <c r="O20" s="389" t="s">
        <v>1041</v>
      </c>
      <c r="P20" s="396"/>
      <c r="Q20" s="302"/>
      <c r="R20" s="395"/>
      <c r="S20" s="284"/>
      <c r="T20" s="396"/>
      <c r="U20" s="302"/>
      <c r="V20" s="396"/>
      <c r="W20" s="302"/>
      <c r="X20" s="396"/>
      <c r="Y20" s="302"/>
      <c r="Z20" s="281"/>
      <c r="AA20" s="302"/>
      <c r="AB20" s="281"/>
      <c r="AC20" s="302"/>
      <c r="AD20" s="281"/>
      <c r="AE20" s="302"/>
      <c r="AF20" s="281"/>
      <c r="AG20" s="302"/>
      <c r="AH20" s="281"/>
      <c r="AI20" s="302"/>
      <c r="AJ20" s="281"/>
      <c r="AK20" s="302"/>
      <c r="AL20" s="281"/>
      <c r="AM20" s="302"/>
      <c r="AN20" s="281"/>
      <c r="AO20" s="303"/>
      <c r="AQ20" s="281">
        <f t="shared" si="7"/>
        <v>0</v>
      </c>
      <c r="AR20" s="303" t="str">
        <f t="shared" si="8"/>
        <v/>
      </c>
      <c r="AS20" s="306"/>
    </row>
    <row r="21" spans="1:45" s="311" customFormat="1" ht="22.5" customHeight="1">
      <c r="A21" s="285"/>
      <c r="B21" s="347" t="s">
        <v>422</v>
      </c>
      <c r="C21" s="363" t="s">
        <v>15</v>
      </c>
      <c r="D21" s="364" t="s">
        <v>300</v>
      </c>
      <c r="E21" s="359" t="s">
        <v>102</v>
      </c>
      <c r="F21" s="360" t="s">
        <v>132</v>
      </c>
      <c r="G21" s="343" t="s">
        <v>174</v>
      </c>
      <c r="H21" s="361">
        <v>1</v>
      </c>
      <c r="I21" s="345" t="str">
        <f t="shared" si="4"/>
        <v/>
      </c>
      <c r="J21" s="346" t="str">
        <f t="shared" si="5"/>
        <v/>
      </c>
      <c r="K21" s="465">
        <f t="shared" si="6"/>
        <v>0</v>
      </c>
      <c r="L21" s="466"/>
      <c r="M21" s="300"/>
      <c r="O21" s="388" t="s">
        <v>102</v>
      </c>
      <c r="P21" s="396"/>
      <c r="Q21" s="302"/>
      <c r="R21" s="395"/>
      <c r="S21" s="284"/>
      <c r="T21" s="396"/>
      <c r="U21" s="302"/>
      <c r="V21" s="396"/>
      <c r="W21" s="302"/>
      <c r="X21" s="396"/>
      <c r="Y21" s="302"/>
      <c r="Z21" s="396"/>
      <c r="AA21" s="302"/>
      <c r="AB21" s="281"/>
      <c r="AC21" s="302"/>
      <c r="AD21" s="281"/>
      <c r="AE21" s="302"/>
      <c r="AF21" s="281"/>
      <c r="AG21" s="302"/>
      <c r="AH21" s="281"/>
      <c r="AI21" s="302"/>
      <c r="AJ21" s="281"/>
      <c r="AK21" s="302"/>
      <c r="AL21" s="281"/>
      <c r="AM21" s="302"/>
      <c r="AN21" s="281"/>
      <c r="AO21" s="303"/>
      <c r="AQ21" s="281">
        <f t="shared" si="7"/>
        <v>0</v>
      </c>
      <c r="AR21" s="303" t="str">
        <f t="shared" si="8"/>
        <v/>
      </c>
      <c r="AS21" s="312"/>
    </row>
    <row r="22" spans="1:45" s="311" customFormat="1" ht="21" customHeight="1">
      <c r="A22" s="285"/>
      <c r="B22" s="347" t="s">
        <v>423</v>
      </c>
      <c r="C22" s="348" t="s">
        <v>19</v>
      </c>
      <c r="D22" s="349" t="s">
        <v>301</v>
      </c>
      <c r="E22" s="350" t="s">
        <v>103</v>
      </c>
      <c r="F22" s="351" t="s">
        <v>268</v>
      </c>
      <c r="G22" s="351" t="s">
        <v>174</v>
      </c>
      <c r="H22" s="358">
        <v>1</v>
      </c>
      <c r="I22" s="345" t="str">
        <f t="shared" si="4"/>
        <v/>
      </c>
      <c r="J22" s="346" t="str">
        <f t="shared" si="5"/>
        <v/>
      </c>
      <c r="K22" s="465">
        <f t="shared" si="6"/>
        <v>0</v>
      </c>
      <c r="L22" s="466"/>
      <c r="M22" s="300"/>
      <c r="O22" s="386" t="s">
        <v>103</v>
      </c>
      <c r="P22" s="396"/>
      <c r="Q22" s="302"/>
      <c r="R22" s="395"/>
      <c r="S22" s="284"/>
      <c r="T22" s="396"/>
      <c r="U22" s="302"/>
      <c r="V22" s="396"/>
      <c r="W22" s="302"/>
      <c r="X22" s="396"/>
      <c r="Y22" s="302"/>
      <c r="Z22" s="396"/>
      <c r="AA22" s="302"/>
      <c r="AB22" s="396"/>
      <c r="AC22" s="302"/>
      <c r="AD22" s="281"/>
      <c r="AE22" s="302"/>
      <c r="AF22" s="281"/>
      <c r="AG22" s="302"/>
      <c r="AH22" s="281"/>
      <c r="AI22" s="302"/>
      <c r="AJ22" s="281"/>
      <c r="AK22" s="302"/>
      <c r="AL22" s="281"/>
      <c r="AM22" s="302"/>
      <c r="AN22" s="281"/>
      <c r="AO22" s="303"/>
      <c r="AQ22" s="281">
        <f t="shared" si="7"/>
        <v>0</v>
      </c>
      <c r="AR22" s="303" t="str">
        <f t="shared" si="8"/>
        <v/>
      </c>
      <c r="AS22" s="312"/>
    </row>
    <row r="23" spans="1:45" s="311" customFormat="1" ht="21.75" customHeight="1">
      <c r="A23" s="285"/>
      <c r="B23" s="347" t="s">
        <v>424</v>
      </c>
      <c r="C23" s="363" t="s">
        <v>20</v>
      </c>
      <c r="D23" s="364" t="s">
        <v>302</v>
      </c>
      <c r="E23" s="359" t="s">
        <v>104</v>
      </c>
      <c r="F23" s="360" t="s">
        <v>133</v>
      </c>
      <c r="G23" s="343" t="s">
        <v>174</v>
      </c>
      <c r="H23" s="361">
        <v>1</v>
      </c>
      <c r="I23" s="345" t="str">
        <f t="shared" si="4"/>
        <v/>
      </c>
      <c r="J23" s="346" t="str">
        <f t="shared" si="5"/>
        <v/>
      </c>
      <c r="K23" s="465">
        <f t="shared" si="6"/>
        <v>0</v>
      </c>
      <c r="L23" s="466"/>
      <c r="M23" s="300"/>
      <c r="N23" s="313"/>
      <c r="O23" s="388" t="s">
        <v>104</v>
      </c>
      <c r="P23" s="396"/>
      <c r="Q23" s="302"/>
      <c r="R23" s="395"/>
      <c r="S23" s="284"/>
      <c r="T23" s="396"/>
      <c r="U23" s="302"/>
      <c r="V23" s="396"/>
      <c r="W23" s="302"/>
      <c r="X23" s="396"/>
      <c r="Y23" s="302"/>
      <c r="Z23" s="396"/>
      <c r="AA23" s="302"/>
      <c r="AB23" s="281"/>
      <c r="AC23" s="302"/>
      <c r="AD23" s="281"/>
      <c r="AE23" s="302"/>
      <c r="AF23" s="281"/>
      <c r="AG23" s="302"/>
      <c r="AH23" s="281"/>
      <c r="AI23" s="302"/>
      <c r="AJ23" s="281"/>
      <c r="AK23" s="302"/>
      <c r="AL23" s="281"/>
      <c r="AM23" s="302"/>
      <c r="AN23" s="281"/>
      <c r="AO23" s="303"/>
      <c r="AQ23" s="281">
        <f t="shared" si="7"/>
        <v>0</v>
      </c>
      <c r="AR23" s="303" t="str">
        <f t="shared" si="8"/>
        <v/>
      </c>
      <c r="AS23" s="314"/>
    </row>
    <row r="24" spans="1:45" s="311" customFormat="1" ht="21.75" customHeight="1">
      <c r="A24" s="285"/>
      <c r="B24" s="347" t="s">
        <v>425</v>
      </c>
      <c r="C24" s="348" t="s">
        <v>21</v>
      </c>
      <c r="D24" s="349" t="s">
        <v>303</v>
      </c>
      <c r="E24" s="350" t="s">
        <v>105</v>
      </c>
      <c r="F24" s="351" t="s">
        <v>134</v>
      </c>
      <c r="G24" s="351" t="s">
        <v>174</v>
      </c>
      <c r="H24" s="358">
        <v>1</v>
      </c>
      <c r="I24" s="345" t="str">
        <f t="shared" si="4"/>
        <v/>
      </c>
      <c r="J24" s="346" t="str">
        <f t="shared" si="5"/>
        <v/>
      </c>
      <c r="K24" s="465">
        <f t="shared" si="6"/>
        <v>0</v>
      </c>
      <c r="L24" s="466"/>
      <c r="M24" s="300"/>
      <c r="N24" s="313"/>
      <c r="O24" s="386" t="s">
        <v>1042</v>
      </c>
      <c r="P24" s="396"/>
      <c r="Q24" s="302"/>
      <c r="R24" s="395"/>
      <c r="S24" s="284"/>
      <c r="T24" s="396"/>
      <c r="U24" s="302"/>
      <c r="V24" s="396"/>
      <c r="W24" s="302"/>
      <c r="X24" s="396"/>
      <c r="Y24" s="302"/>
      <c r="Z24" s="396"/>
      <c r="AA24" s="302"/>
      <c r="AB24" s="281"/>
      <c r="AC24" s="302"/>
      <c r="AD24" s="281"/>
      <c r="AE24" s="302"/>
      <c r="AF24" s="281"/>
      <c r="AG24" s="302"/>
      <c r="AH24" s="281"/>
      <c r="AI24" s="302"/>
      <c r="AJ24" s="281"/>
      <c r="AK24" s="302"/>
      <c r="AL24" s="281"/>
      <c r="AM24" s="302"/>
      <c r="AN24" s="281"/>
      <c r="AO24" s="303"/>
      <c r="AP24" s="315"/>
      <c r="AQ24" s="281">
        <f t="shared" si="7"/>
        <v>0</v>
      </c>
      <c r="AR24" s="303" t="str">
        <f t="shared" si="8"/>
        <v/>
      </c>
      <c r="AS24" s="312"/>
    </row>
    <row r="25" spans="1:45" s="311" customFormat="1" ht="21" customHeight="1">
      <c r="A25" s="285"/>
      <c r="B25" s="347" t="s">
        <v>426</v>
      </c>
      <c r="C25" s="363" t="s">
        <v>22</v>
      </c>
      <c r="D25" s="364" t="s">
        <v>304</v>
      </c>
      <c r="E25" s="359" t="s">
        <v>219</v>
      </c>
      <c r="F25" s="360" t="s">
        <v>973</v>
      </c>
      <c r="G25" s="343" t="s">
        <v>174</v>
      </c>
      <c r="H25" s="361">
        <v>1</v>
      </c>
      <c r="I25" s="345" t="str">
        <f t="shared" si="4"/>
        <v/>
      </c>
      <c r="J25" s="346" t="str">
        <f t="shared" si="5"/>
        <v/>
      </c>
      <c r="K25" s="465">
        <f t="shared" ref="K25" si="9">IF(Q25&gt;0,Q25,IF(S25&gt;0,S25,IF(U25&gt;0,U25,IF(W25&gt;0,W25,IF(Y25&gt;0,Y25,IF(AA25&gt;0,AA25,IF(AC25&gt;0,AC25,IF(AE25&gt;0,AE25,IF(AG25&gt;0,AG25,IF(AI25&gt;0,AI25,IF(AK25&gt;0,AK25,IF(AM25&gt;0,AM25,IF(AO25&gt;0,AO25,0)))))))))))))</f>
        <v>0</v>
      </c>
      <c r="L25" s="466"/>
      <c r="M25" s="300"/>
      <c r="O25" s="388" t="s">
        <v>1043</v>
      </c>
      <c r="P25" s="396"/>
      <c r="Q25" s="302"/>
      <c r="R25" s="395"/>
      <c r="S25" s="284"/>
      <c r="T25" s="396"/>
      <c r="U25" s="302"/>
      <c r="V25" s="396"/>
      <c r="W25" s="302"/>
      <c r="X25" s="396"/>
      <c r="Y25" s="302"/>
      <c r="Z25" s="396"/>
      <c r="AA25" s="302"/>
      <c r="AB25" s="281"/>
      <c r="AC25" s="302"/>
      <c r="AD25" s="281"/>
      <c r="AE25" s="302"/>
      <c r="AF25" s="281"/>
      <c r="AG25" s="302"/>
      <c r="AH25" s="281"/>
      <c r="AI25" s="302"/>
      <c r="AJ25" s="281"/>
      <c r="AK25" s="302"/>
      <c r="AL25" s="281"/>
      <c r="AM25" s="302"/>
      <c r="AN25" s="281"/>
      <c r="AO25" s="303"/>
      <c r="AQ25" s="281">
        <f t="shared" si="7"/>
        <v>0</v>
      </c>
      <c r="AR25" s="303" t="str">
        <f t="shared" si="8"/>
        <v/>
      </c>
      <c r="AS25" s="314"/>
    </row>
    <row r="26" spans="1:45" s="311" customFormat="1" ht="20.25" customHeight="1">
      <c r="A26" s="285"/>
      <c r="B26" s="347" t="s">
        <v>427</v>
      </c>
      <c r="C26" s="348" t="s">
        <v>23</v>
      </c>
      <c r="D26" s="349" t="s">
        <v>305</v>
      </c>
      <c r="E26" s="350" t="s">
        <v>288</v>
      </c>
      <c r="F26" s="351" t="s">
        <v>136</v>
      </c>
      <c r="G26" s="351" t="s">
        <v>174</v>
      </c>
      <c r="H26" s="358">
        <v>1</v>
      </c>
      <c r="I26" s="345" t="str">
        <f t="shared" si="4"/>
        <v/>
      </c>
      <c r="J26" s="346" t="str">
        <f t="shared" si="5"/>
        <v/>
      </c>
      <c r="K26" s="465">
        <f t="shared" si="6"/>
        <v>0</v>
      </c>
      <c r="L26" s="466"/>
      <c r="M26" s="300"/>
      <c r="O26" s="386" t="s">
        <v>288</v>
      </c>
      <c r="P26" s="396"/>
      <c r="Q26" s="302"/>
      <c r="R26" s="395"/>
      <c r="S26" s="284"/>
      <c r="T26" s="396"/>
      <c r="U26" s="302"/>
      <c r="V26" s="396"/>
      <c r="W26" s="302"/>
      <c r="X26" s="396"/>
      <c r="Y26" s="302"/>
      <c r="Z26" s="396"/>
      <c r="AA26" s="302"/>
      <c r="AB26" s="396"/>
      <c r="AC26" s="302"/>
      <c r="AD26" s="281"/>
      <c r="AE26" s="302"/>
      <c r="AF26" s="281"/>
      <c r="AG26" s="302"/>
      <c r="AH26" s="281"/>
      <c r="AI26" s="302"/>
      <c r="AJ26" s="281"/>
      <c r="AK26" s="302"/>
      <c r="AL26" s="281"/>
      <c r="AM26" s="302"/>
      <c r="AN26" s="281"/>
      <c r="AO26" s="303"/>
      <c r="AQ26" s="281">
        <f t="shared" si="7"/>
        <v>0</v>
      </c>
      <c r="AR26" s="303" t="str">
        <f t="shared" si="8"/>
        <v/>
      </c>
      <c r="AS26" s="312"/>
    </row>
    <row r="27" spans="1:45" s="311" customFormat="1" ht="20.25" customHeight="1">
      <c r="A27" s="285"/>
      <c r="B27" s="347"/>
      <c r="C27" s="348"/>
      <c r="D27" s="349" t="s">
        <v>306</v>
      </c>
      <c r="E27" s="350" t="s">
        <v>91</v>
      </c>
      <c r="F27" s="351" t="s">
        <v>137</v>
      </c>
      <c r="G27" s="351" t="s">
        <v>174</v>
      </c>
      <c r="H27" s="358">
        <v>1</v>
      </c>
      <c r="I27" s="345" t="str">
        <f t="shared" si="4"/>
        <v/>
      </c>
      <c r="J27" s="346" t="str">
        <f t="shared" si="5"/>
        <v/>
      </c>
      <c r="K27" s="465">
        <f t="shared" si="6"/>
        <v>0</v>
      </c>
      <c r="L27" s="466"/>
      <c r="M27" s="300"/>
      <c r="O27" s="386" t="s">
        <v>1044</v>
      </c>
      <c r="P27" s="396"/>
      <c r="Q27" s="302"/>
      <c r="R27" s="395"/>
      <c r="S27" s="284"/>
      <c r="T27" s="396"/>
      <c r="U27" s="302"/>
      <c r="V27" s="396"/>
      <c r="W27" s="302"/>
      <c r="X27" s="396"/>
      <c r="Y27" s="302"/>
      <c r="Z27" s="396"/>
      <c r="AA27" s="302"/>
      <c r="AB27" s="396"/>
      <c r="AC27" s="302"/>
      <c r="AD27" s="281"/>
      <c r="AE27" s="302"/>
      <c r="AF27" s="281"/>
      <c r="AG27" s="302"/>
      <c r="AH27" s="281"/>
      <c r="AI27" s="302"/>
      <c r="AJ27" s="281"/>
      <c r="AK27" s="302"/>
      <c r="AL27" s="281"/>
      <c r="AM27" s="302"/>
      <c r="AN27" s="281"/>
      <c r="AO27" s="303"/>
      <c r="AQ27" s="281">
        <f t="shared" si="7"/>
        <v>0</v>
      </c>
      <c r="AR27" s="303" t="str">
        <f t="shared" si="8"/>
        <v/>
      </c>
      <c r="AS27" s="312"/>
    </row>
    <row r="28" spans="1:45" s="311" customFormat="1" ht="23.25" customHeight="1">
      <c r="A28" s="285"/>
      <c r="B28" s="347" t="s">
        <v>428</v>
      </c>
      <c r="C28" s="363" t="s">
        <v>124</v>
      </c>
      <c r="D28" s="364" t="s">
        <v>307</v>
      </c>
      <c r="E28" s="359" t="s">
        <v>123</v>
      </c>
      <c r="F28" s="360" t="s">
        <v>974</v>
      </c>
      <c r="G28" s="360" t="s">
        <v>174</v>
      </c>
      <c r="H28" s="361">
        <v>1</v>
      </c>
      <c r="I28" s="345" t="str">
        <f t="shared" si="4"/>
        <v/>
      </c>
      <c r="J28" s="346" t="str">
        <f t="shared" si="5"/>
        <v/>
      </c>
      <c r="K28" s="465">
        <f t="shared" si="6"/>
        <v>0</v>
      </c>
      <c r="L28" s="466"/>
      <c r="M28" s="300"/>
      <c r="N28" s="313"/>
      <c r="O28" s="388" t="s">
        <v>1045</v>
      </c>
      <c r="P28" s="396"/>
      <c r="Q28" s="302"/>
      <c r="R28" s="395"/>
      <c r="S28" s="284"/>
      <c r="T28" s="396"/>
      <c r="U28" s="302"/>
      <c r="V28" s="396"/>
      <c r="W28" s="302"/>
      <c r="X28" s="396"/>
      <c r="Y28" s="302"/>
      <c r="Z28" s="396"/>
      <c r="AA28" s="302"/>
      <c r="AB28" s="396"/>
      <c r="AC28" s="302"/>
      <c r="AD28" s="281"/>
      <c r="AE28" s="302"/>
      <c r="AF28" s="281"/>
      <c r="AG28" s="302"/>
      <c r="AH28" s="281"/>
      <c r="AI28" s="302"/>
      <c r="AJ28" s="281"/>
      <c r="AK28" s="302"/>
      <c r="AL28" s="281"/>
      <c r="AM28" s="302"/>
      <c r="AN28" s="281"/>
      <c r="AO28" s="303"/>
      <c r="AQ28" s="281">
        <f t="shared" si="7"/>
        <v>0</v>
      </c>
      <c r="AR28" s="303" t="str">
        <f t="shared" si="8"/>
        <v/>
      </c>
      <c r="AS28" s="312"/>
    </row>
    <row r="29" spans="1:45" s="311" customFormat="1" ht="21.75" customHeight="1">
      <c r="A29" s="285"/>
      <c r="B29" s="347"/>
      <c r="C29" s="363"/>
      <c r="D29" s="364" t="s">
        <v>308</v>
      </c>
      <c r="E29" s="359" t="s">
        <v>124</v>
      </c>
      <c r="F29" s="360" t="s">
        <v>975</v>
      </c>
      <c r="G29" s="360" t="s">
        <v>174</v>
      </c>
      <c r="H29" s="361">
        <v>1</v>
      </c>
      <c r="I29" s="345" t="str">
        <f t="shared" si="4"/>
        <v/>
      </c>
      <c r="J29" s="346" t="str">
        <f t="shared" si="5"/>
        <v/>
      </c>
      <c r="K29" s="465">
        <f t="shared" si="6"/>
        <v>0</v>
      </c>
      <c r="L29" s="466"/>
      <c r="M29" s="300"/>
      <c r="O29" s="388" t="s">
        <v>1046</v>
      </c>
      <c r="P29" s="396"/>
      <c r="Q29" s="302"/>
      <c r="R29" s="395"/>
      <c r="S29" s="284"/>
      <c r="T29" s="396"/>
      <c r="U29" s="302"/>
      <c r="V29" s="396"/>
      <c r="W29" s="302"/>
      <c r="X29" s="396"/>
      <c r="Y29" s="302"/>
      <c r="Z29" s="396"/>
      <c r="AA29" s="302"/>
      <c r="AB29" s="396"/>
      <c r="AC29" s="302"/>
      <c r="AD29" s="396"/>
      <c r="AE29" s="302"/>
      <c r="AF29" s="281"/>
      <c r="AG29" s="302"/>
      <c r="AH29" s="281"/>
      <c r="AI29" s="302"/>
      <c r="AJ29" s="281"/>
      <c r="AK29" s="302"/>
      <c r="AL29" s="281"/>
      <c r="AM29" s="302"/>
      <c r="AN29" s="281"/>
      <c r="AO29" s="303"/>
      <c r="AQ29" s="281">
        <f t="shared" si="7"/>
        <v>0</v>
      </c>
      <c r="AR29" s="303" t="str">
        <f t="shared" si="8"/>
        <v/>
      </c>
      <c r="AS29" s="312"/>
    </row>
    <row r="30" spans="1:45" s="311" customFormat="1" ht="18.75" customHeight="1">
      <c r="A30" s="285"/>
      <c r="B30" s="347"/>
      <c r="C30" s="363"/>
      <c r="D30" s="364" t="s">
        <v>309</v>
      </c>
      <c r="E30" s="359" t="s">
        <v>91</v>
      </c>
      <c r="F30" s="360" t="s">
        <v>976</v>
      </c>
      <c r="G30" s="360" t="s">
        <v>174</v>
      </c>
      <c r="H30" s="361">
        <v>1</v>
      </c>
      <c r="I30" s="345" t="str">
        <f t="shared" si="4"/>
        <v/>
      </c>
      <c r="J30" s="346" t="str">
        <f t="shared" si="5"/>
        <v/>
      </c>
      <c r="K30" s="465">
        <f t="shared" si="6"/>
        <v>0</v>
      </c>
      <c r="L30" s="466"/>
      <c r="M30" s="300"/>
      <c r="O30" s="388" t="s">
        <v>1047</v>
      </c>
      <c r="P30" s="396"/>
      <c r="Q30" s="302"/>
      <c r="R30" s="395"/>
      <c r="S30" s="284"/>
      <c r="T30" s="396"/>
      <c r="U30" s="302"/>
      <c r="V30" s="396"/>
      <c r="W30" s="302"/>
      <c r="X30" s="396"/>
      <c r="Y30" s="302"/>
      <c r="Z30" s="396"/>
      <c r="AA30" s="302"/>
      <c r="AB30" s="396"/>
      <c r="AC30" s="302"/>
      <c r="AD30" s="281"/>
      <c r="AE30" s="302"/>
      <c r="AF30" s="281"/>
      <c r="AG30" s="302"/>
      <c r="AH30" s="281"/>
      <c r="AI30" s="302"/>
      <c r="AJ30" s="281"/>
      <c r="AK30" s="302"/>
      <c r="AL30" s="281"/>
      <c r="AM30" s="302"/>
      <c r="AN30" s="281"/>
      <c r="AO30" s="303"/>
      <c r="AQ30" s="281">
        <f t="shared" si="7"/>
        <v>0</v>
      </c>
      <c r="AR30" s="303" t="str">
        <f t="shared" si="8"/>
        <v/>
      </c>
      <c r="AS30" s="312"/>
    </row>
    <row r="31" spans="1:45" s="311" customFormat="1" ht="19.5" customHeight="1">
      <c r="A31" s="285"/>
      <c r="B31" s="347" t="s">
        <v>429</v>
      </c>
      <c r="C31" s="348" t="s">
        <v>24</v>
      </c>
      <c r="D31" s="349" t="s">
        <v>310</v>
      </c>
      <c r="E31" s="350" t="s">
        <v>1048</v>
      </c>
      <c r="F31" s="351" t="s">
        <v>979</v>
      </c>
      <c r="G31" s="351" t="s">
        <v>174</v>
      </c>
      <c r="H31" s="358">
        <v>1</v>
      </c>
      <c r="I31" s="345" t="str">
        <f t="shared" si="4"/>
        <v/>
      </c>
      <c r="J31" s="346" t="str">
        <f t="shared" si="5"/>
        <v/>
      </c>
      <c r="K31" s="465">
        <f t="shared" si="6"/>
        <v>0</v>
      </c>
      <c r="L31" s="466"/>
      <c r="M31" s="300"/>
      <c r="O31" s="386" t="s">
        <v>1049</v>
      </c>
      <c r="P31" s="396"/>
      <c r="Q31" s="302"/>
      <c r="R31" s="395"/>
      <c r="S31" s="284"/>
      <c r="T31" s="396"/>
      <c r="U31" s="302"/>
      <c r="V31" s="396"/>
      <c r="W31" s="302"/>
      <c r="X31" s="396"/>
      <c r="Y31" s="302"/>
      <c r="Z31" s="396"/>
      <c r="AA31" s="302"/>
      <c r="AB31" s="396"/>
      <c r="AC31" s="302"/>
      <c r="AD31" s="281"/>
      <c r="AE31" s="302"/>
      <c r="AF31" s="281"/>
      <c r="AG31" s="302"/>
      <c r="AH31" s="281"/>
      <c r="AI31" s="302"/>
      <c r="AJ31" s="281"/>
      <c r="AK31" s="302"/>
      <c r="AL31" s="281"/>
      <c r="AM31" s="302"/>
      <c r="AN31" s="281"/>
      <c r="AO31" s="303"/>
      <c r="AQ31" s="281">
        <f t="shared" si="7"/>
        <v>0</v>
      </c>
      <c r="AR31" s="303" t="str">
        <f t="shared" si="8"/>
        <v/>
      </c>
      <c r="AS31" s="312"/>
    </row>
    <row r="32" spans="1:45" ht="18" customHeight="1" thickBot="1">
      <c r="B32" s="374"/>
      <c r="C32" s="348"/>
      <c r="D32" s="349" t="s">
        <v>311</v>
      </c>
      <c r="E32" s="354" t="s">
        <v>91</v>
      </c>
      <c r="F32" s="355" t="s">
        <v>977</v>
      </c>
      <c r="G32" s="355" t="s">
        <v>174</v>
      </c>
      <c r="H32" s="365">
        <v>1</v>
      </c>
      <c r="I32" s="345" t="str">
        <f t="shared" si="4"/>
        <v/>
      </c>
      <c r="J32" s="346" t="str">
        <f t="shared" si="5"/>
        <v/>
      </c>
      <c r="K32" s="465">
        <f t="shared" si="6"/>
        <v>0</v>
      </c>
      <c r="L32" s="466"/>
      <c r="M32" s="300"/>
      <c r="O32" s="387" t="s">
        <v>1055</v>
      </c>
      <c r="P32" s="396"/>
      <c r="Q32" s="302"/>
      <c r="R32" s="395"/>
      <c r="S32" s="284"/>
      <c r="T32" s="396"/>
      <c r="U32" s="302"/>
      <c r="V32" s="396"/>
      <c r="W32" s="302"/>
      <c r="X32" s="396"/>
      <c r="Y32" s="302"/>
      <c r="Z32" s="396"/>
      <c r="AA32" s="302"/>
      <c r="AB32" s="396"/>
      <c r="AC32" s="302"/>
      <c r="AD32" s="396"/>
      <c r="AE32" s="302"/>
      <c r="AF32" s="281"/>
      <c r="AG32" s="302"/>
      <c r="AH32" s="281"/>
      <c r="AI32" s="302"/>
      <c r="AJ32" s="281"/>
      <c r="AK32" s="302"/>
      <c r="AL32" s="281"/>
      <c r="AM32" s="302"/>
      <c r="AN32" s="281"/>
      <c r="AO32" s="303"/>
      <c r="AQ32" s="281">
        <f t="shared" si="7"/>
        <v>0</v>
      </c>
      <c r="AR32" s="303" t="str">
        <f t="shared" si="8"/>
        <v/>
      </c>
    </row>
    <row r="33" spans="1:45" s="291" customFormat="1" ht="7.5" customHeight="1">
      <c r="A33" s="293"/>
      <c r="B33" s="470"/>
      <c r="C33" s="470"/>
      <c r="D33" s="470"/>
      <c r="E33" s="470"/>
      <c r="F33" s="470"/>
      <c r="G33" s="470"/>
      <c r="H33" s="470"/>
      <c r="I33" s="470"/>
      <c r="J33" s="470"/>
      <c r="K33" s="470"/>
      <c r="L33" s="470"/>
      <c r="M33" s="470"/>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Q33" s="309"/>
      <c r="AR33" s="309"/>
      <c r="AS33" s="316"/>
    </row>
    <row r="34" spans="1:45" ht="11.25" customHeight="1">
      <c r="B34" s="374"/>
      <c r="C34" s="468" t="s">
        <v>4</v>
      </c>
      <c r="D34" s="468"/>
      <c r="E34" s="468"/>
      <c r="F34" s="468"/>
      <c r="G34" s="468"/>
      <c r="H34" s="468"/>
      <c r="I34" s="468"/>
      <c r="J34" s="468"/>
      <c r="K34" s="468"/>
      <c r="L34" s="468"/>
      <c r="M34" s="468"/>
      <c r="O34" s="501" t="s">
        <v>4</v>
      </c>
      <c r="P34" s="502"/>
      <c r="Q34" s="502"/>
      <c r="R34" s="502"/>
      <c r="S34" s="502"/>
      <c r="T34" s="502"/>
      <c r="U34" s="502"/>
      <c r="V34" s="502"/>
      <c r="W34" s="502"/>
      <c r="X34" s="502"/>
      <c r="Y34" s="502"/>
      <c r="Z34" s="502"/>
      <c r="AA34" s="502"/>
      <c r="AB34" s="502"/>
      <c r="AC34" s="502"/>
      <c r="AD34" s="502"/>
      <c r="AE34" s="502"/>
      <c r="AF34" s="502"/>
      <c r="AG34" s="502"/>
      <c r="AH34" s="502"/>
      <c r="AI34" s="502"/>
      <c r="AJ34" s="502"/>
      <c r="AK34" s="502"/>
      <c r="AL34" s="502"/>
      <c r="AM34" s="502"/>
      <c r="AN34" s="502"/>
      <c r="AO34" s="503"/>
    </row>
    <row r="35" spans="1:45" ht="18.75" customHeight="1">
      <c r="B35" s="374" t="s">
        <v>430</v>
      </c>
      <c r="C35" s="348" t="s">
        <v>978</v>
      </c>
      <c r="D35" s="349" t="s">
        <v>312</v>
      </c>
      <c r="E35" s="350" t="s">
        <v>107</v>
      </c>
      <c r="F35" s="351" t="s">
        <v>142</v>
      </c>
      <c r="G35" s="351" t="s">
        <v>174</v>
      </c>
      <c r="H35" s="358" t="s">
        <v>64</v>
      </c>
      <c r="I35" s="345" t="str">
        <f t="shared" ref="I35:I70" si="10">IF($M$2=R$3,P35,IF($M$2=T$3,R35,IF($M$2=V$3,T35,IF($M$2=X$3,V35,IF($M$2=Z$3,X35,IF($M$2=AB$3,Z35,IF($M$2=AD$3,AB35,IF($M$2=AF$3,AD35,IF($M$2=AH$3,AF35,IF($M$2=AJ$3,AH35,IF($M$2=AL$3,AJ35,IF($M$2=AN$3,AL35,""))))))))))))</f>
        <v/>
      </c>
      <c r="J35" s="346" t="str">
        <f t="shared" ref="J35:J52" si="11">IF(K35&gt;0,AQ35,IF($M$2=R$3,R35,IF($M$2=T$3,T35,IF($M$2=V$3,V35,IF($M$2=X$3,X35,IF($M$2=Z$3,Z35,IF($M$2=AB$3,AB35,IF($M$2=AD$3,AD35,IF($M$2=AF$3,AF35,IF($M$2=AH$3,AH35,IF($M$2=AJ$3,AJ35,IF($M$2=AL$3,AL35,IF($M$2=AN$3,AN35,"")))))))))))))</f>
        <v/>
      </c>
      <c r="K35" s="465">
        <f t="shared" ref="K35:K52" si="12">IF(Q35&gt;0,Q35,IF(S35&gt;0,S35,IF(U35&gt;0,U35,IF(W35&gt;0,W35,IF(Y35&gt;0,Y35,IF(AA35&gt;0,AA35,IF(AC35&gt;0,AC35,IF(AE35&gt;0,AE35,IF(AG35&gt;0,AG35,IF(AI35&gt;0,AI35,IF(AK35&gt;0,AK35,IF(AM35&gt;0,AM35,IF(AO35&gt;0,AO35,0)))))))))))))</f>
        <v>0</v>
      </c>
      <c r="L35" s="466"/>
      <c r="M35" s="300"/>
      <c r="O35" s="386" t="s">
        <v>107</v>
      </c>
      <c r="P35" s="281"/>
      <c r="Q35" s="302"/>
      <c r="R35" s="283"/>
      <c r="S35" s="284"/>
      <c r="T35" s="281"/>
      <c r="U35" s="302"/>
      <c r="V35" s="281"/>
      <c r="W35" s="302"/>
      <c r="X35" s="281"/>
      <c r="Y35" s="302"/>
      <c r="Z35" s="281"/>
      <c r="AA35" s="302"/>
      <c r="AB35" s="281"/>
      <c r="AC35" s="302"/>
      <c r="AD35" s="281"/>
      <c r="AE35" s="302"/>
      <c r="AF35" s="281"/>
      <c r="AG35" s="302"/>
      <c r="AH35" s="281"/>
      <c r="AI35" s="302"/>
      <c r="AJ35" s="281"/>
      <c r="AK35" s="302"/>
      <c r="AL35" s="281"/>
      <c r="AM35" s="302"/>
      <c r="AN35" s="281"/>
      <c r="AO35" s="303"/>
      <c r="AQ35" s="281">
        <f t="shared" ref="AQ35:AQ52" si="13">IF($Q35&gt;0,$P35,IF($S35&gt;0,$R35,IF($U35&gt;0,$T35,IF($W35&gt;0,$V35,IF($Y35&gt;0,$X35,IF($AA35&gt;0,$Z35,IF($AC35&gt;0,$AB35,IF($AE35&gt;0,$AD35,IF($AG35&gt;0,$AF35,IF($AI35&gt;0,$AH35,IF($AK35&gt;0,$AJ35,IF($AM35&gt;0,$AL35,IF($AO35&gt;0,$AN35,0)))))))))))))</f>
        <v>0</v>
      </c>
      <c r="AR35" s="303"/>
    </row>
    <row r="36" spans="1:45" ht="18" customHeight="1">
      <c r="B36" s="374"/>
      <c r="C36" s="348"/>
      <c r="D36" s="349" t="s">
        <v>313</v>
      </c>
      <c r="E36" s="350" t="s">
        <v>108</v>
      </c>
      <c r="F36" s="351" t="s">
        <v>259</v>
      </c>
      <c r="G36" s="351" t="s">
        <v>174</v>
      </c>
      <c r="H36" s="352" t="s">
        <v>109</v>
      </c>
      <c r="I36" s="345" t="str">
        <f t="shared" si="10"/>
        <v/>
      </c>
      <c r="J36" s="346" t="str">
        <f t="shared" si="11"/>
        <v/>
      </c>
      <c r="K36" s="465">
        <f t="shared" si="12"/>
        <v>0</v>
      </c>
      <c r="L36" s="466"/>
      <c r="M36" s="300"/>
      <c r="O36" s="386" t="s">
        <v>108</v>
      </c>
      <c r="P36" s="281"/>
      <c r="Q36" s="302"/>
      <c r="R36" s="283"/>
      <c r="S36" s="284"/>
      <c r="T36" s="281"/>
      <c r="U36" s="302"/>
      <c r="V36" s="281"/>
      <c r="W36" s="302"/>
      <c r="X36" s="281"/>
      <c r="Y36" s="302"/>
      <c r="Z36" s="281"/>
      <c r="AA36" s="302"/>
      <c r="AB36" s="281"/>
      <c r="AC36" s="302"/>
      <c r="AD36" s="396"/>
      <c r="AE36" s="302"/>
      <c r="AF36" s="281"/>
      <c r="AG36" s="302"/>
      <c r="AH36" s="281"/>
      <c r="AI36" s="302"/>
      <c r="AJ36" s="281"/>
      <c r="AK36" s="302"/>
      <c r="AL36" s="281"/>
      <c r="AM36" s="302"/>
      <c r="AN36" s="281"/>
      <c r="AO36" s="303"/>
      <c r="AQ36" s="281">
        <f t="shared" si="13"/>
        <v>0</v>
      </c>
      <c r="AR36" s="303" t="str">
        <f t="shared" ref="AR36:AR52" si="14">IF(K36&gt;0,K36,"")</f>
        <v/>
      </c>
    </row>
    <row r="37" spans="1:45" ht="21" customHeight="1">
      <c r="B37" s="374" t="s">
        <v>431</v>
      </c>
      <c r="C37" s="366" t="s">
        <v>25</v>
      </c>
      <c r="D37" s="367" t="s">
        <v>314</v>
      </c>
      <c r="E37" s="359" t="s">
        <v>981</v>
      </c>
      <c r="F37" s="360" t="s">
        <v>980</v>
      </c>
      <c r="G37" s="360" t="s">
        <v>174</v>
      </c>
      <c r="H37" s="361">
        <v>1</v>
      </c>
      <c r="I37" s="345" t="str">
        <f t="shared" si="10"/>
        <v/>
      </c>
      <c r="J37" s="346" t="str">
        <f t="shared" si="11"/>
        <v/>
      </c>
      <c r="K37" s="465">
        <f t="shared" si="12"/>
        <v>0</v>
      </c>
      <c r="L37" s="466"/>
      <c r="M37" s="300"/>
      <c r="O37" s="388" t="s">
        <v>981</v>
      </c>
      <c r="P37" s="396"/>
      <c r="Q37" s="302"/>
      <c r="R37" s="395"/>
      <c r="S37" s="284"/>
      <c r="T37" s="396"/>
      <c r="U37" s="302"/>
      <c r="V37" s="396"/>
      <c r="W37" s="302"/>
      <c r="X37" s="396"/>
      <c r="Y37" s="302"/>
      <c r="Z37" s="396"/>
      <c r="AA37" s="302"/>
      <c r="AB37" s="396"/>
      <c r="AC37" s="302"/>
      <c r="AD37" s="396"/>
      <c r="AE37" s="302"/>
      <c r="AF37" s="281"/>
      <c r="AG37" s="302"/>
      <c r="AH37" s="281"/>
      <c r="AI37" s="302"/>
      <c r="AJ37" s="281"/>
      <c r="AK37" s="302"/>
      <c r="AL37" s="281"/>
      <c r="AM37" s="302"/>
      <c r="AN37" s="281"/>
      <c r="AO37" s="303"/>
      <c r="AQ37" s="281">
        <f t="shared" si="13"/>
        <v>0</v>
      </c>
      <c r="AR37" s="303" t="str">
        <f t="shared" si="14"/>
        <v/>
      </c>
    </row>
    <row r="38" spans="1:45" ht="21" customHeight="1">
      <c r="B38" s="374"/>
      <c r="C38" s="366"/>
      <c r="D38" s="367" t="s">
        <v>315</v>
      </c>
      <c r="E38" s="359" t="s">
        <v>67</v>
      </c>
      <c r="F38" s="360" t="s">
        <v>1034</v>
      </c>
      <c r="G38" s="360" t="s">
        <v>174</v>
      </c>
      <c r="H38" s="368" t="s">
        <v>81</v>
      </c>
      <c r="I38" s="345" t="str">
        <f t="shared" si="10"/>
        <v/>
      </c>
      <c r="J38" s="346" t="str">
        <f t="shared" si="11"/>
        <v/>
      </c>
      <c r="K38" s="465">
        <f t="shared" si="12"/>
        <v>0</v>
      </c>
      <c r="L38" s="466"/>
      <c r="M38" s="300"/>
      <c r="O38" s="388" t="s">
        <v>67</v>
      </c>
      <c r="P38" s="396"/>
      <c r="Q38" s="302"/>
      <c r="R38" s="395"/>
      <c r="S38" s="284"/>
      <c r="T38" s="396"/>
      <c r="U38" s="302"/>
      <c r="V38" s="396"/>
      <c r="W38" s="302"/>
      <c r="X38" s="396"/>
      <c r="Y38" s="302"/>
      <c r="Z38" s="396"/>
      <c r="AA38" s="302"/>
      <c r="AB38" s="396"/>
      <c r="AC38" s="302"/>
      <c r="AD38" s="396"/>
      <c r="AE38" s="302"/>
      <c r="AF38" s="281"/>
      <c r="AG38" s="302"/>
      <c r="AH38" s="281"/>
      <c r="AI38" s="302"/>
      <c r="AJ38" s="281"/>
      <c r="AK38" s="302"/>
      <c r="AL38" s="281"/>
      <c r="AM38" s="302"/>
      <c r="AN38" s="281"/>
      <c r="AO38" s="303"/>
      <c r="AQ38" s="281">
        <f t="shared" si="13"/>
        <v>0</v>
      </c>
      <c r="AR38" s="303" t="str">
        <f t="shared" si="14"/>
        <v/>
      </c>
    </row>
    <row r="39" spans="1:45" ht="19.5" customHeight="1">
      <c r="B39" s="374"/>
      <c r="C39" s="366"/>
      <c r="D39" s="367" t="s">
        <v>316</v>
      </c>
      <c r="E39" s="359" t="s">
        <v>110</v>
      </c>
      <c r="F39" s="360" t="s">
        <v>967</v>
      </c>
      <c r="G39" s="360" t="s">
        <v>174</v>
      </c>
      <c r="H39" s="361" t="s">
        <v>111</v>
      </c>
      <c r="I39" s="345" t="str">
        <f t="shared" si="10"/>
        <v/>
      </c>
      <c r="J39" s="346" t="str">
        <f t="shared" si="11"/>
        <v/>
      </c>
      <c r="K39" s="465">
        <f t="shared" si="12"/>
        <v>0</v>
      </c>
      <c r="L39" s="466"/>
      <c r="M39" s="300"/>
      <c r="O39" s="388" t="s">
        <v>110</v>
      </c>
      <c r="P39" s="281"/>
      <c r="Q39" s="302"/>
      <c r="R39" s="283"/>
      <c r="S39" s="284"/>
      <c r="T39" s="281"/>
      <c r="U39" s="302"/>
      <c r="V39" s="281"/>
      <c r="W39" s="302"/>
      <c r="X39" s="281"/>
      <c r="Y39" s="302"/>
      <c r="Z39" s="281"/>
      <c r="AA39" s="302"/>
      <c r="AB39" s="281"/>
      <c r="AC39" s="302"/>
      <c r="AD39" s="396"/>
      <c r="AE39" s="302"/>
      <c r="AF39" s="281"/>
      <c r="AG39" s="302"/>
      <c r="AH39" s="281"/>
      <c r="AI39" s="302"/>
      <c r="AJ39" s="281"/>
      <c r="AK39" s="302"/>
      <c r="AL39" s="281"/>
      <c r="AM39" s="302"/>
      <c r="AN39" s="281"/>
      <c r="AO39" s="303"/>
      <c r="AQ39" s="281">
        <f t="shared" si="13"/>
        <v>0</v>
      </c>
      <c r="AR39" s="303" t="str">
        <f t="shared" si="14"/>
        <v/>
      </c>
    </row>
    <row r="40" spans="1:45" ht="19.5" customHeight="1">
      <c r="B40" s="374"/>
      <c r="C40" s="366"/>
      <c r="D40" s="367" t="s">
        <v>317</v>
      </c>
      <c r="E40" s="359" t="s">
        <v>112</v>
      </c>
      <c r="F40" s="360" t="s">
        <v>982</v>
      </c>
      <c r="G40" s="360" t="s">
        <v>174</v>
      </c>
      <c r="H40" s="368" t="s">
        <v>114</v>
      </c>
      <c r="I40" s="345" t="str">
        <f t="shared" si="10"/>
        <v/>
      </c>
      <c r="J40" s="346" t="str">
        <f t="shared" si="11"/>
        <v/>
      </c>
      <c r="K40" s="465">
        <f t="shared" si="12"/>
        <v>0</v>
      </c>
      <c r="L40" s="466"/>
      <c r="M40" s="300"/>
      <c r="O40" s="388" t="s">
        <v>112</v>
      </c>
      <c r="P40" s="396"/>
      <c r="Q40" s="302"/>
      <c r="R40" s="395"/>
      <c r="S40" s="284"/>
      <c r="T40" s="396"/>
      <c r="U40" s="396"/>
      <c r="V40" s="396"/>
      <c r="W40" s="302"/>
      <c r="X40" s="281"/>
      <c r="Y40" s="302"/>
      <c r="Z40" s="396"/>
      <c r="AA40" s="302"/>
      <c r="AB40" s="281"/>
      <c r="AC40" s="302"/>
      <c r="AD40" s="396"/>
      <c r="AE40" s="302"/>
      <c r="AF40" s="281"/>
      <c r="AG40" s="302"/>
      <c r="AH40" s="281"/>
      <c r="AI40" s="302"/>
      <c r="AJ40" s="281"/>
      <c r="AK40" s="302"/>
      <c r="AL40" s="281"/>
      <c r="AM40" s="302"/>
      <c r="AN40" s="281"/>
      <c r="AO40" s="303"/>
      <c r="AQ40" s="281">
        <f t="shared" si="13"/>
        <v>0</v>
      </c>
      <c r="AR40" s="303" t="str">
        <f t="shared" si="14"/>
        <v/>
      </c>
    </row>
    <row r="41" spans="1:45" ht="20.25" customHeight="1">
      <c r="B41" s="374" t="s">
        <v>432</v>
      </c>
      <c r="C41" s="348" t="s">
        <v>983</v>
      </c>
      <c r="D41" s="349" t="s">
        <v>318</v>
      </c>
      <c r="E41" s="350" t="s">
        <v>115</v>
      </c>
      <c r="F41" s="351" t="s">
        <v>145</v>
      </c>
      <c r="G41" s="351" t="s">
        <v>174</v>
      </c>
      <c r="H41" s="352" t="s">
        <v>116</v>
      </c>
      <c r="I41" s="345" t="str">
        <f t="shared" si="10"/>
        <v/>
      </c>
      <c r="J41" s="346" t="str">
        <f t="shared" si="11"/>
        <v/>
      </c>
      <c r="K41" s="465">
        <f t="shared" si="12"/>
        <v>0</v>
      </c>
      <c r="L41" s="466"/>
      <c r="M41" s="300"/>
      <c r="O41" s="386" t="s">
        <v>1050</v>
      </c>
      <c r="P41" s="281"/>
      <c r="Q41" s="302"/>
      <c r="R41" s="283"/>
      <c r="S41" s="284"/>
      <c r="T41" s="281"/>
      <c r="U41" s="302"/>
      <c r="V41" s="281"/>
      <c r="W41" s="302"/>
      <c r="X41" s="281"/>
      <c r="Y41" s="302"/>
      <c r="Z41" s="281"/>
      <c r="AA41" s="302"/>
      <c r="AB41" s="281"/>
      <c r="AC41" s="302"/>
      <c r="AD41" s="281"/>
      <c r="AE41" s="302"/>
      <c r="AF41" s="281"/>
      <c r="AG41" s="302"/>
      <c r="AH41" s="281"/>
      <c r="AI41" s="302"/>
      <c r="AJ41" s="281"/>
      <c r="AK41" s="302"/>
      <c r="AL41" s="281"/>
      <c r="AM41" s="302"/>
      <c r="AN41" s="281"/>
      <c r="AO41" s="303"/>
      <c r="AQ41" s="281">
        <f t="shared" si="13"/>
        <v>0</v>
      </c>
      <c r="AR41" s="303" t="str">
        <f t="shared" si="14"/>
        <v/>
      </c>
    </row>
    <row r="42" spans="1:45" ht="20.25" customHeight="1">
      <c r="B42" s="374" t="s">
        <v>433</v>
      </c>
      <c r="C42" s="363" t="s">
        <v>27</v>
      </c>
      <c r="D42" s="364" t="s">
        <v>319</v>
      </c>
      <c r="E42" s="359" t="s">
        <v>69</v>
      </c>
      <c r="F42" s="360" t="s">
        <v>241</v>
      </c>
      <c r="G42" s="360" t="s">
        <v>174</v>
      </c>
      <c r="H42" s="361">
        <v>1</v>
      </c>
      <c r="I42" s="345" t="str">
        <f t="shared" si="10"/>
        <v/>
      </c>
      <c r="J42" s="346" t="str">
        <f t="shared" si="11"/>
        <v/>
      </c>
      <c r="K42" s="465">
        <f t="shared" si="12"/>
        <v>0</v>
      </c>
      <c r="L42" s="466"/>
      <c r="M42" s="300"/>
      <c r="O42" s="388" t="s">
        <v>69</v>
      </c>
      <c r="P42" s="281"/>
      <c r="Q42" s="302"/>
      <c r="R42" s="283"/>
      <c r="S42" s="284"/>
      <c r="T42" s="281"/>
      <c r="U42" s="302"/>
      <c r="V42" s="281"/>
      <c r="W42" s="302"/>
      <c r="X42" s="281"/>
      <c r="Y42" s="302"/>
      <c r="Z42" s="281"/>
      <c r="AA42" s="302"/>
      <c r="AB42" s="281"/>
      <c r="AC42" s="302"/>
      <c r="AD42" s="281"/>
      <c r="AE42" s="302"/>
      <c r="AF42" s="281"/>
      <c r="AG42" s="302"/>
      <c r="AH42" s="281"/>
      <c r="AI42" s="302"/>
      <c r="AJ42" s="281"/>
      <c r="AK42" s="302"/>
      <c r="AL42" s="281"/>
      <c r="AM42" s="302"/>
      <c r="AN42" s="281"/>
      <c r="AO42" s="303"/>
      <c r="AQ42" s="281">
        <f t="shared" si="13"/>
        <v>0</v>
      </c>
      <c r="AR42" s="303" t="str">
        <f t="shared" si="14"/>
        <v/>
      </c>
    </row>
    <row r="43" spans="1:45" ht="18">
      <c r="B43" s="374"/>
      <c r="C43" s="363"/>
      <c r="D43" s="364" t="s">
        <v>320</v>
      </c>
      <c r="E43" s="359" t="s">
        <v>117</v>
      </c>
      <c r="F43" s="360" t="s">
        <v>984</v>
      </c>
      <c r="G43" s="360" t="s">
        <v>174</v>
      </c>
      <c r="H43" s="361">
        <v>1</v>
      </c>
      <c r="I43" s="345" t="str">
        <f t="shared" si="10"/>
        <v/>
      </c>
      <c r="J43" s="346" t="str">
        <f t="shared" si="11"/>
        <v/>
      </c>
      <c r="K43" s="465">
        <f t="shared" si="12"/>
        <v>0</v>
      </c>
      <c r="L43" s="466"/>
      <c r="M43" s="300"/>
      <c r="O43" s="388" t="s">
        <v>117</v>
      </c>
      <c r="P43" s="281"/>
      <c r="Q43" s="302"/>
      <c r="R43" s="283"/>
      <c r="S43" s="284"/>
      <c r="T43" s="281"/>
      <c r="U43" s="302"/>
      <c r="V43" s="281"/>
      <c r="W43" s="302"/>
      <c r="X43" s="281"/>
      <c r="Y43" s="302"/>
      <c r="Z43" s="281"/>
      <c r="AA43" s="302"/>
      <c r="AB43" s="281"/>
      <c r="AC43" s="302"/>
      <c r="AD43" s="281"/>
      <c r="AE43" s="302"/>
      <c r="AF43" s="281"/>
      <c r="AG43" s="302"/>
      <c r="AH43" s="281"/>
      <c r="AI43" s="302"/>
      <c r="AJ43" s="281"/>
      <c r="AK43" s="302"/>
      <c r="AL43" s="281"/>
      <c r="AM43" s="302"/>
      <c r="AN43" s="281"/>
      <c r="AO43" s="303"/>
      <c r="AQ43" s="281">
        <f t="shared" si="13"/>
        <v>0</v>
      </c>
      <c r="AR43" s="303" t="str">
        <f t="shared" si="14"/>
        <v/>
      </c>
    </row>
    <row r="44" spans="1:45" ht="18.75" customHeight="1">
      <c r="B44" s="374"/>
      <c r="C44" s="363"/>
      <c r="D44" s="364" t="s">
        <v>321</v>
      </c>
      <c r="E44" s="359" t="s">
        <v>118</v>
      </c>
      <c r="F44" s="360" t="s">
        <v>147</v>
      </c>
      <c r="G44" s="360" t="s">
        <v>174</v>
      </c>
      <c r="H44" s="361">
        <v>1</v>
      </c>
      <c r="I44" s="345" t="str">
        <f t="shared" si="10"/>
        <v/>
      </c>
      <c r="J44" s="346" t="str">
        <f t="shared" si="11"/>
        <v/>
      </c>
      <c r="K44" s="465">
        <f t="shared" si="12"/>
        <v>0</v>
      </c>
      <c r="L44" s="466"/>
      <c r="M44" s="300"/>
      <c r="O44" s="388" t="s">
        <v>118</v>
      </c>
      <c r="P44" s="281"/>
      <c r="Q44" s="302"/>
      <c r="R44" s="283"/>
      <c r="S44" s="284"/>
      <c r="T44" s="281"/>
      <c r="U44" s="302"/>
      <c r="V44" s="281"/>
      <c r="W44" s="302"/>
      <c r="X44" s="281"/>
      <c r="Y44" s="302"/>
      <c r="Z44" s="281"/>
      <c r="AA44" s="302"/>
      <c r="AB44" s="281"/>
      <c r="AC44" s="302"/>
      <c r="AD44" s="281"/>
      <c r="AE44" s="302"/>
      <c r="AF44" s="281"/>
      <c r="AG44" s="302"/>
      <c r="AH44" s="281"/>
      <c r="AI44" s="302"/>
      <c r="AJ44" s="281"/>
      <c r="AK44" s="302"/>
      <c r="AL44" s="281"/>
      <c r="AM44" s="302"/>
      <c r="AN44" s="281"/>
      <c r="AO44" s="303"/>
      <c r="AQ44" s="281">
        <f t="shared" si="13"/>
        <v>0</v>
      </c>
      <c r="AR44" s="303" t="str">
        <f t="shared" si="14"/>
        <v/>
      </c>
    </row>
    <row r="45" spans="1:45" ht="18">
      <c r="B45" s="374"/>
      <c r="C45" s="363"/>
      <c r="D45" s="364" t="s">
        <v>322</v>
      </c>
      <c r="E45" s="359" t="s">
        <v>119</v>
      </c>
      <c r="F45" s="360" t="s">
        <v>985</v>
      </c>
      <c r="G45" s="360" t="s">
        <v>174</v>
      </c>
      <c r="H45" s="361">
        <v>1</v>
      </c>
      <c r="I45" s="345" t="str">
        <f t="shared" si="10"/>
        <v/>
      </c>
      <c r="J45" s="346" t="str">
        <f t="shared" si="11"/>
        <v/>
      </c>
      <c r="K45" s="465">
        <f t="shared" si="12"/>
        <v>0</v>
      </c>
      <c r="L45" s="466"/>
      <c r="M45" s="300"/>
      <c r="O45" s="388" t="s">
        <v>1051</v>
      </c>
      <c r="P45" s="281"/>
      <c r="Q45" s="302"/>
      <c r="R45" s="283"/>
      <c r="S45" s="284"/>
      <c r="T45" s="281"/>
      <c r="U45" s="302"/>
      <c r="V45" s="281"/>
      <c r="W45" s="302"/>
      <c r="X45" s="281"/>
      <c r="Y45" s="302"/>
      <c r="Z45" s="281"/>
      <c r="AA45" s="302"/>
      <c r="AB45" s="281"/>
      <c r="AC45" s="302"/>
      <c r="AD45" s="281"/>
      <c r="AE45" s="302"/>
      <c r="AF45" s="281"/>
      <c r="AG45" s="302"/>
      <c r="AH45" s="281"/>
      <c r="AI45" s="302"/>
      <c r="AJ45" s="281"/>
      <c r="AK45" s="302"/>
      <c r="AL45" s="281"/>
      <c r="AM45" s="302"/>
      <c r="AN45" s="281"/>
      <c r="AO45" s="303"/>
      <c r="AQ45" s="281">
        <f t="shared" si="13"/>
        <v>0</v>
      </c>
      <c r="AR45" s="303" t="str">
        <f t="shared" si="14"/>
        <v/>
      </c>
    </row>
    <row r="46" spans="1:45" ht="18">
      <c r="B46" s="374"/>
      <c r="C46" s="363"/>
      <c r="D46" s="364" t="s">
        <v>323</v>
      </c>
      <c r="E46" s="359" t="s">
        <v>120</v>
      </c>
      <c r="F46" s="360" t="s">
        <v>986</v>
      </c>
      <c r="G46" s="360" t="s">
        <v>174</v>
      </c>
      <c r="H46" s="361">
        <v>1</v>
      </c>
      <c r="I46" s="345" t="str">
        <f t="shared" si="10"/>
        <v/>
      </c>
      <c r="J46" s="346" t="str">
        <f t="shared" si="11"/>
        <v/>
      </c>
      <c r="K46" s="465">
        <f t="shared" si="12"/>
        <v>0</v>
      </c>
      <c r="L46" s="466"/>
      <c r="M46" s="300"/>
      <c r="O46" s="388" t="s">
        <v>1052</v>
      </c>
      <c r="P46" s="281"/>
      <c r="Q46" s="302"/>
      <c r="R46" s="283"/>
      <c r="S46" s="284"/>
      <c r="T46" s="281"/>
      <c r="U46" s="302"/>
      <c r="V46" s="281"/>
      <c r="W46" s="302"/>
      <c r="X46" s="281"/>
      <c r="Y46" s="302"/>
      <c r="Z46" s="281"/>
      <c r="AA46" s="302"/>
      <c r="AB46" s="281"/>
      <c r="AC46" s="302"/>
      <c r="AD46" s="281"/>
      <c r="AE46" s="302"/>
      <c r="AF46" s="281"/>
      <c r="AG46" s="302"/>
      <c r="AH46" s="281"/>
      <c r="AI46" s="302"/>
      <c r="AJ46" s="281"/>
      <c r="AK46" s="302"/>
      <c r="AL46" s="281"/>
      <c r="AM46" s="302"/>
      <c r="AN46" s="281"/>
      <c r="AO46" s="303"/>
      <c r="AQ46" s="281">
        <f t="shared" si="13"/>
        <v>0</v>
      </c>
      <c r="AR46" s="303" t="str">
        <f t="shared" si="14"/>
        <v/>
      </c>
    </row>
    <row r="47" spans="1:45" ht="18.75" customHeight="1">
      <c r="B47" s="374"/>
      <c r="C47" s="363"/>
      <c r="D47" s="364" t="s">
        <v>324</v>
      </c>
      <c r="E47" s="359" t="s">
        <v>289</v>
      </c>
      <c r="F47" s="360" t="s">
        <v>149</v>
      </c>
      <c r="G47" s="360" t="s">
        <v>174</v>
      </c>
      <c r="H47" s="361">
        <v>1</v>
      </c>
      <c r="I47" s="345" t="str">
        <f t="shared" si="10"/>
        <v/>
      </c>
      <c r="J47" s="346" t="str">
        <f t="shared" si="11"/>
        <v/>
      </c>
      <c r="K47" s="465">
        <f t="shared" si="12"/>
        <v>0</v>
      </c>
      <c r="L47" s="466"/>
      <c r="M47" s="300"/>
      <c r="O47" s="388" t="s">
        <v>289</v>
      </c>
      <c r="P47" s="281"/>
      <c r="Q47" s="302"/>
      <c r="R47" s="283"/>
      <c r="S47" s="284"/>
      <c r="T47" s="281"/>
      <c r="U47" s="302"/>
      <c r="V47" s="281"/>
      <c r="W47" s="302"/>
      <c r="X47" s="281"/>
      <c r="Y47" s="302"/>
      <c r="Z47" s="281"/>
      <c r="AA47" s="302"/>
      <c r="AB47" s="281"/>
      <c r="AC47" s="302"/>
      <c r="AD47" s="281"/>
      <c r="AE47" s="302"/>
      <c r="AF47" s="281"/>
      <c r="AG47" s="302"/>
      <c r="AH47" s="281"/>
      <c r="AI47" s="302"/>
      <c r="AJ47" s="281"/>
      <c r="AK47" s="302"/>
      <c r="AL47" s="281"/>
      <c r="AM47" s="302"/>
      <c r="AN47" s="281"/>
      <c r="AO47" s="303"/>
      <c r="AQ47" s="281">
        <f t="shared" si="13"/>
        <v>0</v>
      </c>
      <c r="AR47" s="303" t="str">
        <f t="shared" si="14"/>
        <v/>
      </c>
    </row>
    <row r="48" spans="1:45" ht="22.5" customHeight="1">
      <c r="B48" s="374"/>
      <c r="C48" s="363"/>
      <c r="D48" s="364" t="s">
        <v>325</v>
      </c>
      <c r="E48" s="359" t="s">
        <v>271</v>
      </c>
      <c r="F48" s="360" t="s">
        <v>150</v>
      </c>
      <c r="G48" s="360" t="s">
        <v>174</v>
      </c>
      <c r="H48" s="361">
        <v>1</v>
      </c>
      <c r="I48" s="345" t="str">
        <f t="shared" si="10"/>
        <v/>
      </c>
      <c r="J48" s="346" t="str">
        <f t="shared" si="11"/>
        <v/>
      </c>
      <c r="K48" s="465">
        <f t="shared" si="12"/>
        <v>0</v>
      </c>
      <c r="L48" s="466"/>
      <c r="M48" s="300"/>
      <c r="O48" s="388" t="s">
        <v>1065</v>
      </c>
      <c r="P48" s="281"/>
      <c r="Q48" s="302"/>
      <c r="R48" s="283"/>
      <c r="S48" s="284"/>
      <c r="T48" s="281"/>
      <c r="U48" s="302"/>
      <c r="V48" s="281"/>
      <c r="W48" s="302"/>
      <c r="X48" s="281"/>
      <c r="Y48" s="302"/>
      <c r="Z48" s="281"/>
      <c r="AA48" s="302"/>
      <c r="AB48" s="281"/>
      <c r="AC48" s="302"/>
      <c r="AD48" s="281"/>
      <c r="AE48" s="302"/>
      <c r="AF48" s="281"/>
      <c r="AG48" s="302"/>
      <c r="AH48" s="281"/>
      <c r="AI48" s="302"/>
      <c r="AJ48" s="281"/>
      <c r="AK48" s="302"/>
      <c r="AL48" s="281"/>
      <c r="AM48" s="302"/>
      <c r="AN48" s="281"/>
      <c r="AO48" s="303"/>
      <c r="AQ48" s="281">
        <f t="shared" si="13"/>
        <v>0</v>
      </c>
      <c r="AR48" s="303" t="str">
        <f t="shared" si="14"/>
        <v/>
      </c>
    </row>
    <row r="49" spans="2:44" ht="18">
      <c r="B49" s="374"/>
      <c r="C49" s="363"/>
      <c r="D49" s="364" t="s">
        <v>326</v>
      </c>
      <c r="E49" s="359" t="s">
        <v>91</v>
      </c>
      <c r="F49" s="360" t="s">
        <v>987</v>
      </c>
      <c r="G49" s="360" t="s">
        <v>174</v>
      </c>
      <c r="H49" s="361">
        <v>1</v>
      </c>
      <c r="I49" s="345" t="str">
        <f t="shared" si="10"/>
        <v/>
      </c>
      <c r="J49" s="346" t="str">
        <f t="shared" si="11"/>
        <v/>
      </c>
      <c r="K49" s="465">
        <f t="shared" si="12"/>
        <v>0</v>
      </c>
      <c r="L49" s="466"/>
      <c r="M49" s="300"/>
      <c r="O49" s="388" t="s">
        <v>91</v>
      </c>
      <c r="P49" s="281"/>
      <c r="Q49" s="302"/>
      <c r="R49" s="283"/>
      <c r="S49" s="284"/>
      <c r="T49" s="281"/>
      <c r="U49" s="302"/>
      <c r="V49" s="281"/>
      <c r="W49" s="302"/>
      <c r="X49" s="281"/>
      <c r="Y49" s="302"/>
      <c r="Z49" s="281"/>
      <c r="AA49" s="302"/>
      <c r="AB49" s="281"/>
      <c r="AC49" s="302"/>
      <c r="AD49" s="281"/>
      <c r="AE49" s="302"/>
      <c r="AF49" s="281"/>
      <c r="AG49" s="302"/>
      <c r="AH49" s="281"/>
      <c r="AI49" s="302"/>
      <c r="AJ49" s="281"/>
      <c r="AK49" s="302"/>
      <c r="AL49" s="281"/>
      <c r="AM49" s="302"/>
      <c r="AN49" s="281"/>
      <c r="AO49" s="303"/>
      <c r="AQ49" s="281">
        <f t="shared" si="13"/>
        <v>0</v>
      </c>
      <c r="AR49" s="303" t="str">
        <f t="shared" si="14"/>
        <v/>
      </c>
    </row>
    <row r="50" spans="2:44" ht="21" customHeight="1">
      <c r="B50" s="374" t="s">
        <v>434</v>
      </c>
      <c r="C50" s="348" t="s">
        <v>1009</v>
      </c>
      <c r="D50" s="349" t="s">
        <v>327</v>
      </c>
      <c r="E50" s="350" t="s">
        <v>270</v>
      </c>
      <c r="F50" s="351" t="s">
        <v>988</v>
      </c>
      <c r="G50" s="351" t="s">
        <v>174</v>
      </c>
      <c r="H50" s="358">
        <v>1</v>
      </c>
      <c r="I50" s="345" t="str">
        <f t="shared" si="10"/>
        <v/>
      </c>
      <c r="J50" s="346" t="str">
        <f t="shared" si="11"/>
        <v/>
      </c>
      <c r="K50" s="465">
        <f t="shared" si="12"/>
        <v>0</v>
      </c>
      <c r="L50" s="466"/>
      <c r="M50" s="300"/>
      <c r="O50" s="386" t="s">
        <v>1053</v>
      </c>
      <c r="P50" s="281"/>
      <c r="Q50" s="302"/>
      <c r="R50" s="283"/>
      <c r="S50" s="284"/>
      <c r="T50" s="281"/>
      <c r="U50" s="302"/>
      <c r="V50" s="281"/>
      <c r="W50" s="302"/>
      <c r="X50" s="281"/>
      <c r="Y50" s="302"/>
      <c r="Z50" s="281"/>
      <c r="AA50" s="302"/>
      <c r="AB50" s="281"/>
      <c r="AC50" s="302"/>
      <c r="AD50" s="281"/>
      <c r="AE50" s="302"/>
      <c r="AF50" s="281"/>
      <c r="AG50" s="302"/>
      <c r="AH50" s="281"/>
      <c r="AI50" s="302"/>
      <c r="AJ50" s="281"/>
      <c r="AK50" s="302"/>
      <c r="AL50" s="281"/>
      <c r="AM50" s="302"/>
      <c r="AN50" s="281"/>
      <c r="AO50" s="303"/>
      <c r="AQ50" s="281">
        <f t="shared" si="13"/>
        <v>0</v>
      </c>
      <c r="AR50" s="303" t="str">
        <f t="shared" si="14"/>
        <v/>
      </c>
    </row>
    <row r="51" spans="2:44" ht="18">
      <c r="B51" s="374"/>
      <c r="C51" s="348"/>
      <c r="D51" s="349" t="s">
        <v>328</v>
      </c>
      <c r="E51" s="350" t="s">
        <v>91</v>
      </c>
      <c r="F51" s="351" t="s">
        <v>989</v>
      </c>
      <c r="G51" s="351" t="s">
        <v>174</v>
      </c>
      <c r="H51" s="358">
        <v>1</v>
      </c>
      <c r="I51" s="345" t="str">
        <f t="shared" si="10"/>
        <v/>
      </c>
      <c r="J51" s="346" t="str">
        <f t="shared" si="11"/>
        <v/>
      </c>
      <c r="K51" s="465">
        <f t="shared" si="12"/>
        <v>0</v>
      </c>
      <c r="L51" s="466"/>
      <c r="M51" s="300"/>
      <c r="O51" s="386" t="s">
        <v>1054</v>
      </c>
      <c r="P51" s="281"/>
      <c r="Q51" s="302"/>
      <c r="R51" s="283"/>
      <c r="S51" s="284"/>
      <c r="T51" s="281"/>
      <c r="U51" s="302"/>
      <c r="V51" s="281"/>
      <c r="W51" s="302"/>
      <c r="X51" s="281"/>
      <c r="Y51" s="302"/>
      <c r="Z51" s="281"/>
      <c r="AA51" s="302"/>
      <c r="AB51" s="281"/>
      <c r="AC51" s="302"/>
      <c r="AD51" s="281"/>
      <c r="AE51" s="302"/>
      <c r="AF51" s="281"/>
      <c r="AG51" s="302"/>
      <c r="AH51" s="281"/>
      <c r="AI51" s="302"/>
      <c r="AJ51" s="281"/>
      <c r="AK51" s="302"/>
      <c r="AL51" s="281"/>
      <c r="AM51" s="302"/>
      <c r="AN51" s="281"/>
      <c r="AO51" s="303"/>
      <c r="AQ51" s="281">
        <f t="shared" si="13"/>
        <v>0</v>
      </c>
      <c r="AR51" s="303" t="str">
        <f t="shared" si="14"/>
        <v/>
      </c>
    </row>
    <row r="52" spans="2:44" ht="21.75" customHeight="1">
      <c r="B52" s="374" t="s">
        <v>435</v>
      </c>
      <c r="C52" s="363" t="s">
        <v>71</v>
      </c>
      <c r="D52" s="364" t="s">
        <v>329</v>
      </c>
      <c r="E52" s="359" t="s">
        <v>39</v>
      </c>
      <c r="F52" s="369" t="s">
        <v>964</v>
      </c>
      <c r="G52" s="360" t="s">
        <v>174</v>
      </c>
      <c r="H52" s="368" t="s">
        <v>260</v>
      </c>
      <c r="I52" s="345" t="str">
        <f t="shared" si="10"/>
        <v/>
      </c>
      <c r="J52" s="346" t="str">
        <f t="shared" si="11"/>
        <v/>
      </c>
      <c r="K52" s="465">
        <f t="shared" si="12"/>
        <v>0</v>
      </c>
      <c r="L52" s="466"/>
      <c r="M52" s="300"/>
      <c r="O52" s="388" t="s">
        <v>1056</v>
      </c>
      <c r="P52" s="281"/>
      <c r="Q52" s="302"/>
      <c r="R52" s="283"/>
      <c r="S52" s="284"/>
      <c r="T52" s="281"/>
      <c r="U52" s="302"/>
      <c r="V52" s="281"/>
      <c r="W52" s="302"/>
      <c r="X52" s="281"/>
      <c r="Y52" s="302"/>
      <c r="Z52" s="281"/>
      <c r="AA52" s="302"/>
      <c r="AB52" s="281"/>
      <c r="AC52" s="302"/>
      <c r="AD52" s="281"/>
      <c r="AE52" s="302"/>
      <c r="AF52" s="281"/>
      <c r="AG52" s="302"/>
      <c r="AH52" s="281"/>
      <c r="AI52" s="302"/>
      <c r="AJ52" s="281"/>
      <c r="AK52" s="302"/>
      <c r="AL52" s="281"/>
      <c r="AM52" s="302"/>
      <c r="AN52" s="281"/>
      <c r="AO52" s="303"/>
      <c r="AQ52" s="281">
        <f t="shared" si="13"/>
        <v>0</v>
      </c>
      <c r="AR52" s="303" t="str">
        <f t="shared" si="14"/>
        <v/>
      </c>
    </row>
    <row r="53" spans="2:44" ht="19.5" customHeight="1">
      <c r="B53" s="374"/>
      <c r="C53" s="363"/>
      <c r="D53" s="364" t="s">
        <v>330</v>
      </c>
      <c r="E53" s="359" t="s">
        <v>990</v>
      </c>
      <c r="F53" s="369" t="s">
        <v>277</v>
      </c>
      <c r="G53" s="360" t="s">
        <v>174</v>
      </c>
      <c r="H53" s="361">
        <v>1</v>
      </c>
      <c r="I53" s="345" t="str">
        <f t="shared" si="10"/>
        <v/>
      </c>
      <c r="J53" s="346" t="str">
        <f t="shared" ref="J53:J70" si="15">IF($M$2=R$3,R53,IF($M$2=T$3,T53,IF($M$2=V$3,V53,IF($M$2=X$3,X53,IF($M$2=Z$3,Z53,IF($M$2=AB$3,AB53,IF($M$2=AD$3,AD53,IF($M$2=AF$3,AF53,IF($M$2=AH$3,AH53,IF($M$2=AJ$3,AJ53,IF($M$2=AL$3,AL53,IF($M$2=AN$3,AN53,""))))))))))))</f>
        <v/>
      </c>
      <c r="K53" s="370" t="str">
        <f t="shared" ref="K53:K70" si="16">IF($M$2=R$3,Q53,IF($M$2=T$3,S53,IF($M$2=V$3,U53,IF($M$2=X$3,W53,IF($M$2=Z$3,Y53,IF($M$2=AB$3,AA53,IF($M$2=AD$3,AC53,IF($M$2=AF$3,AE53,IF($M$2=AH$3,AG53,IF($M$2=AJ$3,AI53,IF($M$2=AL3,AK53,IF($M$2=AN$3,AM53,""))))))))))))</f>
        <v/>
      </c>
      <c r="L53" s="371" t="str">
        <f t="shared" ref="L53:L70" si="17">IF($M$2=R$3,S53,IF($M$2=T$3,U53,IF($M$2=V$3,W53,IF($M$2=X$3,Y53,IF($M$2=Z$3,AA53,IF($M$2=AB$3,AC53,IF($M$2=AD$3,AE53,IF($M$2=AF$3,AG53,IF($M$2=AH$3,AI53,IF($M$2=AJ$3,AK53,IF($M$2=AL$3,AM53,IF($M$2=AN$3,AO53,""))))))))))))</f>
        <v/>
      </c>
      <c r="M53" s="300"/>
      <c r="O53" s="388" t="s">
        <v>1057</v>
      </c>
      <c r="P53" s="317"/>
      <c r="Q53" s="318"/>
      <c r="R53" s="317"/>
      <c r="S53" s="318"/>
      <c r="T53" s="317"/>
      <c r="U53" s="319"/>
      <c r="V53" s="317"/>
      <c r="W53" s="319"/>
      <c r="X53" s="317"/>
      <c r="Y53" s="319"/>
      <c r="Z53" s="281"/>
      <c r="AA53" s="302"/>
      <c r="AB53" s="281"/>
      <c r="AC53" s="302"/>
      <c r="AD53" s="281"/>
      <c r="AE53" s="302"/>
      <c r="AF53" s="281"/>
      <c r="AG53" s="302"/>
      <c r="AH53" s="281"/>
      <c r="AI53" s="302"/>
      <c r="AJ53" s="281"/>
      <c r="AK53" s="302"/>
      <c r="AL53" s="281"/>
      <c r="AM53" s="302"/>
      <c r="AN53" s="281"/>
      <c r="AO53" s="303"/>
      <c r="AQ53" s="320"/>
      <c r="AR53" s="321"/>
    </row>
    <row r="54" spans="2:44" ht="19.5" customHeight="1">
      <c r="B54" s="374"/>
      <c r="C54" s="363"/>
      <c r="D54" s="364" t="s">
        <v>331</v>
      </c>
      <c r="E54" s="359" t="s">
        <v>29</v>
      </c>
      <c r="F54" s="369" t="s">
        <v>991</v>
      </c>
      <c r="G54" s="360" t="s">
        <v>174</v>
      </c>
      <c r="H54" s="368" t="s">
        <v>121</v>
      </c>
      <c r="I54" s="345" t="str">
        <f t="shared" si="10"/>
        <v/>
      </c>
      <c r="J54" s="346" t="str">
        <f t="shared" si="15"/>
        <v/>
      </c>
      <c r="K54" s="370" t="str">
        <f t="shared" si="16"/>
        <v/>
      </c>
      <c r="L54" s="371" t="str">
        <f t="shared" si="17"/>
        <v/>
      </c>
      <c r="M54" s="300"/>
      <c r="O54" s="388" t="s">
        <v>29</v>
      </c>
      <c r="P54" s="281"/>
      <c r="Q54" s="322"/>
      <c r="R54" s="281"/>
      <c r="S54" s="322"/>
      <c r="T54" s="281"/>
      <c r="U54" s="302"/>
      <c r="V54" s="281"/>
      <c r="W54" s="302"/>
      <c r="X54" s="281"/>
      <c r="Y54" s="302"/>
      <c r="Z54" s="281"/>
      <c r="AA54" s="302"/>
      <c r="AB54" s="281"/>
      <c r="AC54" s="302"/>
      <c r="AD54" s="281"/>
      <c r="AE54" s="302"/>
      <c r="AF54" s="281"/>
      <c r="AG54" s="302"/>
      <c r="AH54" s="281"/>
      <c r="AI54" s="302"/>
      <c r="AJ54" s="281"/>
      <c r="AK54" s="302"/>
      <c r="AL54" s="281"/>
      <c r="AM54" s="302"/>
      <c r="AN54" s="281"/>
      <c r="AO54" s="303"/>
      <c r="AQ54" s="323"/>
      <c r="AR54" s="324"/>
    </row>
    <row r="55" spans="2:44" ht="21" customHeight="1">
      <c r="B55" s="374"/>
      <c r="C55" s="363"/>
      <c r="D55" s="364" t="s">
        <v>332</v>
      </c>
      <c r="E55" s="359" t="s">
        <v>251</v>
      </c>
      <c r="F55" s="369" t="s">
        <v>1016</v>
      </c>
      <c r="G55" s="360" t="s">
        <v>174</v>
      </c>
      <c r="H55" s="368" t="s">
        <v>121</v>
      </c>
      <c r="I55" s="345" t="str">
        <f t="shared" si="10"/>
        <v/>
      </c>
      <c r="J55" s="346" t="str">
        <f t="shared" si="15"/>
        <v/>
      </c>
      <c r="K55" s="370">
        <f t="shared" si="16"/>
        <v>0</v>
      </c>
      <c r="L55" s="371" t="str">
        <f t="shared" si="17"/>
        <v/>
      </c>
      <c r="M55" s="300"/>
      <c r="O55" s="388" t="s">
        <v>1058</v>
      </c>
      <c r="P55" s="281"/>
      <c r="Q55" s="322"/>
      <c r="R55" s="281"/>
      <c r="S55" s="322"/>
      <c r="T55" s="281"/>
      <c r="U55" s="302"/>
      <c r="V55" s="281"/>
      <c r="W55" s="302"/>
      <c r="X55" s="281"/>
      <c r="Y55" s="302"/>
      <c r="Z55" s="281"/>
      <c r="AA55" s="302"/>
      <c r="AB55" s="281"/>
      <c r="AC55" s="302"/>
      <c r="AD55" s="281"/>
      <c r="AE55" s="302"/>
      <c r="AF55" s="281"/>
      <c r="AG55" s="302"/>
      <c r="AH55" s="281"/>
      <c r="AI55" s="302"/>
      <c r="AJ55" s="281"/>
      <c r="AK55" s="302"/>
      <c r="AL55" s="281"/>
      <c r="AM55" s="302"/>
      <c r="AN55" s="281"/>
      <c r="AO55" s="303"/>
      <c r="AQ55" s="323"/>
      <c r="AR55" s="324"/>
    </row>
    <row r="56" spans="2:44" ht="20.25" customHeight="1">
      <c r="B56" s="374"/>
      <c r="C56" s="363"/>
      <c r="D56" s="364" t="s">
        <v>333</v>
      </c>
      <c r="E56" s="359" t="s">
        <v>248</v>
      </c>
      <c r="F56" s="369" t="s">
        <v>992</v>
      </c>
      <c r="G56" s="360" t="s">
        <v>174</v>
      </c>
      <c r="H56" s="368" t="s">
        <v>249</v>
      </c>
      <c r="I56" s="345" t="str">
        <f t="shared" si="10"/>
        <v/>
      </c>
      <c r="J56" s="346" t="str">
        <f t="shared" si="15"/>
        <v/>
      </c>
      <c r="K56" s="370">
        <f t="shared" si="16"/>
        <v>0</v>
      </c>
      <c r="L56" s="371" t="str">
        <f t="shared" si="17"/>
        <v/>
      </c>
      <c r="M56" s="300"/>
      <c r="O56" s="388" t="s">
        <v>248</v>
      </c>
      <c r="P56" s="281"/>
      <c r="Q56" s="322"/>
      <c r="R56" s="281"/>
      <c r="S56" s="322"/>
      <c r="T56" s="281"/>
      <c r="U56" s="302"/>
      <c r="V56" s="281"/>
      <c r="W56" s="302"/>
      <c r="X56" s="281"/>
      <c r="Y56" s="302"/>
      <c r="Z56" s="281"/>
      <c r="AA56" s="302"/>
      <c r="AB56" s="281"/>
      <c r="AC56" s="302"/>
      <c r="AD56" s="281"/>
      <c r="AE56" s="302"/>
      <c r="AF56" s="281"/>
      <c r="AG56" s="302"/>
      <c r="AH56" s="281"/>
      <c r="AI56" s="302"/>
      <c r="AJ56" s="281"/>
      <c r="AK56" s="302"/>
      <c r="AL56" s="281"/>
      <c r="AM56" s="302"/>
      <c r="AN56" s="281"/>
      <c r="AO56" s="303"/>
      <c r="AQ56" s="323"/>
      <c r="AR56" s="324"/>
    </row>
    <row r="57" spans="2:44" ht="20.25" customHeight="1">
      <c r="B57" s="374"/>
      <c r="C57" s="363"/>
      <c r="D57" s="364" t="s">
        <v>334</v>
      </c>
      <c r="E57" s="359" t="s">
        <v>1032</v>
      </c>
      <c r="F57" s="369" t="s">
        <v>280</v>
      </c>
      <c r="G57" s="360" t="s">
        <v>174</v>
      </c>
      <c r="H57" s="368" t="s">
        <v>121</v>
      </c>
      <c r="I57" s="345" t="str">
        <f t="shared" si="10"/>
        <v/>
      </c>
      <c r="J57" s="346" t="str">
        <f t="shared" si="15"/>
        <v/>
      </c>
      <c r="K57" s="370">
        <f t="shared" si="16"/>
        <v>0</v>
      </c>
      <c r="L57" s="371" t="str">
        <f t="shared" si="17"/>
        <v/>
      </c>
      <c r="M57" s="300"/>
      <c r="O57" s="388" t="s">
        <v>1059</v>
      </c>
      <c r="P57" s="281"/>
      <c r="Q57" s="322"/>
      <c r="R57" s="281"/>
      <c r="S57" s="322"/>
      <c r="T57" s="281"/>
      <c r="U57" s="302"/>
      <c r="V57" s="281"/>
      <c r="W57" s="302"/>
      <c r="X57" s="281"/>
      <c r="Y57" s="302"/>
      <c r="Z57" s="281"/>
      <c r="AA57" s="302"/>
      <c r="AB57" s="281"/>
      <c r="AC57" s="302"/>
      <c r="AD57" s="281"/>
      <c r="AE57" s="302"/>
      <c r="AF57" s="281"/>
      <c r="AG57" s="302"/>
      <c r="AH57" s="281"/>
      <c r="AI57" s="302"/>
      <c r="AJ57" s="281"/>
      <c r="AK57" s="302"/>
      <c r="AL57" s="281"/>
      <c r="AM57" s="302"/>
      <c r="AN57" s="281"/>
      <c r="AO57" s="303"/>
      <c r="AQ57" s="323"/>
      <c r="AR57" s="324"/>
    </row>
    <row r="58" spans="2:44" ht="19.5" customHeight="1">
      <c r="B58" s="374"/>
      <c r="C58" s="363"/>
      <c r="D58" s="364" t="s">
        <v>335</v>
      </c>
      <c r="E58" s="359" t="s">
        <v>250</v>
      </c>
      <c r="F58" s="369" t="s">
        <v>993</v>
      </c>
      <c r="G58" s="360" t="s">
        <v>174</v>
      </c>
      <c r="H58" s="361">
        <v>1</v>
      </c>
      <c r="I58" s="345" t="str">
        <f t="shared" si="10"/>
        <v/>
      </c>
      <c r="J58" s="346" t="str">
        <f t="shared" si="15"/>
        <v/>
      </c>
      <c r="K58" s="370">
        <f t="shared" si="16"/>
        <v>0</v>
      </c>
      <c r="L58" s="371" t="str">
        <f t="shared" si="17"/>
        <v/>
      </c>
      <c r="M58" s="300"/>
      <c r="O58" s="388" t="s">
        <v>250</v>
      </c>
      <c r="P58" s="281"/>
      <c r="Q58" s="322"/>
      <c r="R58" s="281"/>
      <c r="S58" s="322"/>
      <c r="T58" s="281"/>
      <c r="U58" s="302"/>
      <c r="V58" s="281"/>
      <c r="W58" s="302"/>
      <c r="X58" s="281"/>
      <c r="Y58" s="302"/>
      <c r="Z58" s="281"/>
      <c r="AA58" s="302"/>
      <c r="AB58" s="281"/>
      <c r="AC58" s="302"/>
      <c r="AD58" s="281"/>
      <c r="AE58" s="302"/>
      <c r="AF58" s="281"/>
      <c r="AG58" s="302"/>
      <c r="AH58" s="281"/>
      <c r="AI58" s="302"/>
      <c r="AJ58" s="281"/>
      <c r="AK58" s="302"/>
      <c r="AL58" s="281"/>
      <c r="AM58" s="302"/>
      <c r="AN58" s="281"/>
      <c r="AO58" s="303"/>
      <c r="AQ58" s="323"/>
      <c r="AR58" s="324"/>
    </row>
    <row r="59" spans="2:44" ht="21" customHeight="1">
      <c r="B59" s="374"/>
      <c r="C59" s="363"/>
      <c r="D59" s="364" t="s">
        <v>336</v>
      </c>
      <c r="E59" s="359" t="s">
        <v>31</v>
      </c>
      <c r="F59" s="369" t="s">
        <v>281</v>
      </c>
      <c r="G59" s="360" t="s">
        <v>174</v>
      </c>
      <c r="H59" s="368" t="s">
        <v>121</v>
      </c>
      <c r="I59" s="345" t="str">
        <f t="shared" si="10"/>
        <v/>
      </c>
      <c r="J59" s="346" t="str">
        <f t="shared" si="15"/>
        <v/>
      </c>
      <c r="K59" s="370">
        <f t="shared" si="16"/>
        <v>0</v>
      </c>
      <c r="L59" s="371" t="str">
        <f t="shared" si="17"/>
        <v/>
      </c>
      <c r="M59" s="300"/>
      <c r="O59" s="388" t="s">
        <v>1060</v>
      </c>
      <c r="P59" s="281"/>
      <c r="Q59" s="322"/>
      <c r="R59" s="281"/>
      <c r="S59" s="322"/>
      <c r="T59" s="281"/>
      <c r="U59" s="302"/>
      <c r="V59" s="281"/>
      <c r="W59" s="302"/>
      <c r="X59" s="281"/>
      <c r="Y59" s="302"/>
      <c r="Z59" s="281"/>
      <c r="AA59" s="302"/>
      <c r="AB59" s="281"/>
      <c r="AC59" s="302"/>
      <c r="AD59" s="281"/>
      <c r="AE59" s="302"/>
      <c r="AF59" s="281"/>
      <c r="AG59" s="302"/>
      <c r="AH59" s="281"/>
      <c r="AI59" s="302"/>
      <c r="AJ59" s="281"/>
      <c r="AK59" s="302"/>
      <c r="AL59" s="281"/>
      <c r="AM59" s="302"/>
      <c r="AN59" s="281"/>
      <c r="AO59" s="303"/>
      <c r="AQ59" s="323"/>
      <c r="AR59" s="324"/>
    </row>
    <row r="60" spans="2:44" ht="20.25" customHeight="1">
      <c r="B60" s="374"/>
      <c r="C60" s="363"/>
      <c r="D60" s="364" t="s">
        <v>337</v>
      </c>
      <c r="E60" s="359" t="s">
        <v>32</v>
      </c>
      <c r="F60" s="369" t="s">
        <v>994</v>
      </c>
      <c r="G60" s="360" t="s">
        <v>174</v>
      </c>
      <c r="H60" s="368" t="s">
        <v>121</v>
      </c>
      <c r="I60" s="345" t="str">
        <f t="shared" si="10"/>
        <v/>
      </c>
      <c r="J60" s="346" t="str">
        <f t="shared" si="15"/>
        <v/>
      </c>
      <c r="K60" s="370">
        <f t="shared" si="16"/>
        <v>0</v>
      </c>
      <c r="L60" s="371" t="str">
        <f t="shared" si="17"/>
        <v/>
      </c>
      <c r="M60" s="300"/>
      <c r="O60" s="388" t="s">
        <v>32</v>
      </c>
      <c r="P60" s="281"/>
      <c r="Q60" s="322"/>
      <c r="R60" s="281"/>
      <c r="S60" s="322"/>
      <c r="T60" s="281"/>
      <c r="U60" s="302"/>
      <c r="V60" s="281"/>
      <c r="W60" s="302"/>
      <c r="X60" s="281"/>
      <c r="Y60" s="302"/>
      <c r="Z60" s="281"/>
      <c r="AA60" s="302"/>
      <c r="AB60" s="281"/>
      <c r="AC60" s="302"/>
      <c r="AD60" s="281"/>
      <c r="AE60" s="302"/>
      <c r="AF60" s="281"/>
      <c r="AG60" s="302"/>
      <c r="AH60" s="281"/>
      <c r="AI60" s="302"/>
      <c r="AJ60" s="281"/>
      <c r="AK60" s="302"/>
      <c r="AL60" s="281"/>
      <c r="AM60" s="302"/>
      <c r="AN60" s="281"/>
      <c r="AO60" s="303"/>
      <c r="AQ60" s="323"/>
      <c r="AR60" s="324"/>
    </row>
    <row r="61" spans="2:44" ht="20.25" customHeight="1">
      <c r="B61" s="374"/>
      <c r="C61" s="363"/>
      <c r="D61" s="364" t="s">
        <v>338</v>
      </c>
      <c r="E61" s="359" t="s">
        <v>33</v>
      </c>
      <c r="F61" s="369" t="s">
        <v>996</v>
      </c>
      <c r="G61" s="360" t="s">
        <v>174</v>
      </c>
      <c r="H61" s="368" t="s">
        <v>121</v>
      </c>
      <c r="I61" s="345" t="str">
        <f t="shared" si="10"/>
        <v/>
      </c>
      <c r="J61" s="346" t="str">
        <f t="shared" si="15"/>
        <v/>
      </c>
      <c r="K61" s="370">
        <f t="shared" si="16"/>
        <v>0</v>
      </c>
      <c r="L61" s="371" t="str">
        <f t="shared" si="17"/>
        <v/>
      </c>
      <c r="M61" s="300"/>
      <c r="O61" s="388" t="s">
        <v>33</v>
      </c>
      <c r="P61" s="281"/>
      <c r="Q61" s="322"/>
      <c r="R61" s="281"/>
      <c r="S61" s="322"/>
      <c r="T61" s="281"/>
      <c r="U61" s="302"/>
      <c r="V61" s="281"/>
      <c r="W61" s="302"/>
      <c r="X61" s="281"/>
      <c r="Y61" s="302"/>
      <c r="Z61" s="281"/>
      <c r="AA61" s="302"/>
      <c r="AB61" s="281"/>
      <c r="AC61" s="302"/>
      <c r="AD61" s="281"/>
      <c r="AE61" s="302"/>
      <c r="AF61" s="281"/>
      <c r="AG61" s="302"/>
      <c r="AH61" s="281"/>
      <c r="AI61" s="302"/>
      <c r="AJ61" s="281"/>
      <c r="AK61" s="302"/>
      <c r="AL61" s="281"/>
      <c r="AM61" s="302"/>
      <c r="AN61" s="281"/>
      <c r="AO61" s="303"/>
      <c r="AQ61" s="323"/>
      <c r="AR61" s="324"/>
    </row>
    <row r="62" spans="2:44" ht="19.5" customHeight="1">
      <c r="B62" s="374"/>
      <c r="C62" s="363"/>
      <c r="D62" s="364" t="s">
        <v>339</v>
      </c>
      <c r="E62" s="359" t="s">
        <v>34</v>
      </c>
      <c r="F62" s="369" t="s">
        <v>995</v>
      </c>
      <c r="G62" s="360" t="s">
        <v>174</v>
      </c>
      <c r="H62" s="368" t="s">
        <v>121</v>
      </c>
      <c r="I62" s="345" t="str">
        <f t="shared" si="10"/>
        <v/>
      </c>
      <c r="J62" s="346" t="str">
        <f t="shared" si="15"/>
        <v/>
      </c>
      <c r="K62" s="370">
        <f t="shared" si="16"/>
        <v>0</v>
      </c>
      <c r="L62" s="371" t="str">
        <f t="shared" si="17"/>
        <v/>
      </c>
      <c r="M62" s="300"/>
      <c r="O62" s="388" t="s">
        <v>34</v>
      </c>
      <c r="P62" s="281"/>
      <c r="Q62" s="322"/>
      <c r="R62" s="281"/>
      <c r="S62" s="322"/>
      <c r="T62" s="281"/>
      <c r="U62" s="302"/>
      <c r="V62" s="281"/>
      <c r="W62" s="302"/>
      <c r="X62" s="281"/>
      <c r="Y62" s="302"/>
      <c r="Z62" s="281"/>
      <c r="AA62" s="302"/>
      <c r="AB62" s="281"/>
      <c r="AC62" s="302"/>
      <c r="AD62" s="281"/>
      <c r="AE62" s="302"/>
      <c r="AF62" s="281"/>
      <c r="AG62" s="302"/>
      <c r="AH62" s="281"/>
      <c r="AI62" s="302"/>
      <c r="AJ62" s="281"/>
      <c r="AK62" s="302"/>
      <c r="AL62" s="281"/>
      <c r="AM62" s="302"/>
      <c r="AN62" s="281"/>
      <c r="AO62" s="303"/>
      <c r="AQ62" s="323"/>
      <c r="AR62" s="324"/>
    </row>
    <row r="63" spans="2:44" ht="19.5" customHeight="1">
      <c r="B63" s="374"/>
      <c r="C63" s="363"/>
      <c r="D63" s="364" t="s">
        <v>340</v>
      </c>
      <c r="E63" s="359" t="s">
        <v>35</v>
      </c>
      <c r="F63" s="369" t="s">
        <v>997</v>
      </c>
      <c r="G63" s="360" t="s">
        <v>174</v>
      </c>
      <c r="H63" s="368" t="s">
        <v>121</v>
      </c>
      <c r="I63" s="345" t="str">
        <f t="shared" si="10"/>
        <v/>
      </c>
      <c r="J63" s="346" t="str">
        <f t="shared" si="15"/>
        <v/>
      </c>
      <c r="K63" s="370">
        <f t="shared" si="16"/>
        <v>0</v>
      </c>
      <c r="L63" s="371" t="str">
        <f t="shared" si="17"/>
        <v/>
      </c>
      <c r="M63" s="300"/>
      <c r="O63" s="388" t="s">
        <v>35</v>
      </c>
      <c r="P63" s="281"/>
      <c r="Q63" s="322"/>
      <c r="R63" s="281"/>
      <c r="S63" s="322"/>
      <c r="T63" s="281"/>
      <c r="U63" s="302"/>
      <c r="V63" s="281"/>
      <c r="W63" s="302"/>
      <c r="X63" s="281"/>
      <c r="Y63" s="302"/>
      <c r="Z63" s="281"/>
      <c r="AA63" s="302"/>
      <c r="AB63" s="281"/>
      <c r="AC63" s="302"/>
      <c r="AD63" s="281"/>
      <c r="AE63" s="302"/>
      <c r="AF63" s="281"/>
      <c r="AG63" s="302"/>
      <c r="AH63" s="281"/>
      <c r="AI63" s="302"/>
      <c r="AJ63" s="281"/>
      <c r="AK63" s="302"/>
      <c r="AL63" s="281"/>
      <c r="AM63" s="302"/>
      <c r="AN63" s="281"/>
      <c r="AO63" s="303"/>
      <c r="AQ63" s="323"/>
      <c r="AR63" s="324"/>
    </row>
    <row r="64" spans="2:44" ht="19.5" customHeight="1">
      <c r="B64" s="374"/>
      <c r="C64" s="363"/>
      <c r="D64" s="364" t="s">
        <v>341</v>
      </c>
      <c r="E64" s="359" t="s">
        <v>36</v>
      </c>
      <c r="F64" s="369" t="s">
        <v>968</v>
      </c>
      <c r="G64" s="360" t="s">
        <v>174</v>
      </c>
      <c r="H64" s="368" t="s">
        <v>121</v>
      </c>
      <c r="I64" s="345" t="str">
        <f t="shared" si="10"/>
        <v/>
      </c>
      <c r="J64" s="346" t="str">
        <f t="shared" si="15"/>
        <v/>
      </c>
      <c r="K64" s="370">
        <f t="shared" si="16"/>
        <v>0</v>
      </c>
      <c r="L64" s="371" t="str">
        <f t="shared" si="17"/>
        <v/>
      </c>
      <c r="M64" s="300"/>
      <c r="O64" s="388" t="s">
        <v>36</v>
      </c>
      <c r="P64" s="281"/>
      <c r="Q64" s="322"/>
      <c r="R64" s="281"/>
      <c r="S64" s="322"/>
      <c r="T64" s="281"/>
      <c r="U64" s="302"/>
      <c r="V64" s="281"/>
      <c r="W64" s="302"/>
      <c r="X64" s="281"/>
      <c r="Y64" s="302"/>
      <c r="Z64" s="281"/>
      <c r="AA64" s="302"/>
      <c r="AB64" s="281"/>
      <c r="AC64" s="302"/>
      <c r="AD64" s="281"/>
      <c r="AE64" s="302"/>
      <c r="AF64" s="281"/>
      <c r="AG64" s="302"/>
      <c r="AH64" s="281"/>
      <c r="AI64" s="302"/>
      <c r="AJ64" s="281"/>
      <c r="AK64" s="302"/>
      <c r="AL64" s="281"/>
      <c r="AM64" s="302"/>
      <c r="AN64" s="281"/>
      <c r="AO64" s="303"/>
      <c r="AQ64" s="323"/>
      <c r="AR64" s="324"/>
    </row>
    <row r="65" spans="2:44" ht="18.75" customHeight="1">
      <c r="B65" s="374"/>
      <c r="C65" s="363"/>
      <c r="D65" s="364" t="s">
        <v>342</v>
      </c>
      <c r="E65" s="359" t="s">
        <v>37</v>
      </c>
      <c r="F65" s="369" t="s">
        <v>282</v>
      </c>
      <c r="G65" s="360" t="s">
        <v>174</v>
      </c>
      <c r="H65" s="368" t="s">
        <v>121</v>
      </c>
      <c r="I65" s="345" t="str">
        <f t="shared" si="10"/>
        <v/>
      </c>
      <c r="J65" s="346" t="str">
        <f t="shared" si="15"/>
        <v/>
      </c>
      <c r="K65" s="370">
        <f t="shared" si="16"/>
        <v>0</v>
      </c>
      <c r="L65" s="371" t="str">
        <f t="shared" si="17"/>
        <v/>
      </c>
      <c r="M65" s="300"/>
      <c r="O65" s="388" t="s">
        <v>37</v>
      </c>
      <c r="P65" s="281"/>
      <c r="Q65" s="322"/>
      <c r="R65" s="281"/>
      <c r="S65" s="322"/>
      <c r="T65" s="281"/>
      <c r="U65" s="302"/>
      <c r="V65" s="281"/>
      <c r="W65" s="302"/>
      <c r="X65" s="281"/>
      <c r="Y65" s="302"/>
      <c r="Z65" s="281"/>
      <c r="AA65" s="302"/>
      <c r="AB65" s="281"/>
      <c r="AC65" s="302"/>
      <c r="AD65" s="281"/>
      <c r="AE65" s="302"/>
      <c r="AF65" s="281"/>
      <c r="AG65" s="302"/>
      <c r="AH65" s="281"/>
      <c r="AI65" s="302"/>
      <c r="AJ65" s="281"/>
      <c r="AK65" s="302"/>
      <c r="AL65" s="281"/>
      <c r="AM65" s="302"/>
      <c r="AN65" s="281"/>
      <c r="AO65" s="303"/>
      <c r="AQ65" s="323"/>
      <c r="AR65" s="324"/>
    </row>
    <row r="66" spans="2:44" ht="21" customHeight="1">
      <c r="B66" s="374"/>
      <c r="C66" s="363"/>
      <c r="D66" s="364" t="s">
        <v>343</v>
      </c>
      <c r="E66" s="359" t="s">
        <v>38</v>
      </c>
      <c r="F66" s="369" t="s">
        <v>261</v>
      </c>
      <c r="G66" s="360" t="s">
        <v>174</v>
      </c>
      <c r="H66" s="368" t="s">
        <v>121</v>
      </c>
      <c r="I66" s="345" t="str">
        <f t="shared" si="10"/>
        <v/>
      </c>
      <c r="J66" s="346" t="str">
        <f t="shared" si="15"/>
        <v/>
      </c>
      <c r="K66" s="370">
        <f t="shared" si="16"/>
        <v>0</v>
      </c>
      <c r="L66" s="371" t="str">
        <f t="shared" si="17"/>
        <v/>
      </c>
      <c r="M66" s="300"/>
      <c r="O66" s="388" t="s">
        <v>38</v>
      </c>
      <c r="P66" s="281"/>
      <c r="Q66" s="322"/>
      <c r="R66" s="281"/>
      <c r="S66" s="322"/>
      <c r="T66" s="281"/>
      <c r="U66" s="302"/>
      <c r="V66" s="281"/>
      <c r="W66" s="302"/>
      <c r="X66" s="281"/>
      <c r="Y66" s="302"/>
      <c r="Z66" s="281"/>
      <c r="AA66" s="302"/>
      <c r="AB66" s="281"/>
      <c r="AC66" s="302"/>
      <c r="AD66" s="281"/>
      <c r="AE66" s="302"/>
      <c r="AF66" s="281"/>
      <c r="AG66" s="302"/>
      <c r="AH66" s="281"/>
      <c r="AI66" s="302"/>
      <c r="AJ66" s="281"/>
      <c r="AK66" s="302"/>
      <c r="AL66" s="281"/>
      <c r="AM66" s="302"/>
      <c r="AN66" s="281"/>
      <c r="AO66" s="303"/>
      <c r="AQ66" s="323"/>
      <c r="AR66" s="324"/>
    </row>
    <row r="67" spans="2:44" ht="20.25" customHeight="1">
      <c r="B67" s="374"/>
      <c r="C67" s="363"/>
      <c r="D67" s="364" t="s">
        <v>344</v>
      </c>
      <c r="E67" s="359" t="s">
        <v>1062</v>
      </c>
      <c r="F67" s="369" t="s">
        <v>998</v>
      </c>
      <c r="G67" s="360" t="s">
        <v>174</v>
      </c>
      <c r="H67" s="368" t="s">
        <v>121</v>
      </c>
      <c r="I67" s="345" t="str">
        <f t="shared" si="10"/>
        <v/>
      </c>
      <c r="J67" s="346" t="str">
        <f t="shared" si="15"/>
        <v/>
      </c>
      <c r="K67" s="370">
        <f t="shared" si="16"/>
        <v>0</v>
      </c>
      <c r="L67" s="371" t="str">
        <f t="shared" si="17"/>
        <v/>
      </c>
      <c r="M67" s="300"/>
      <c r="O67" s="388" t="s">
        <v>1061</v>
      </c>
      <c r="P67" s="281"/>
      <c r="Q67" s="322"/>
      <c r="R67" s="281"/>
      <c r="S67" s="322"/>
      <c r="T67" s="281"/>
      <c r="U67" s="302"/>
      <c r="V67" s="281"/>
      <c r="W67" s="302"/>
      <c r="X67" s="281"/>
      <c r="Y67" s="302"/>
      <c r="Z67" s="281"/>
      <c r="AA67" s="302"/>
      <c r="AB67" s="281"/>
      <c r="AC67" s="302"/>
      <c r="AD67" s="281"/>
      <c r="AE67" s="302"/>
      <c r="AF67" s="281"/>
      <c r="AG67" s="302"/>
      <c r="AH67" s="281"/>
      <c r="AI67" s="302"/>
      <c r="AJ67" s="281"/>
      <c r="AK67" s="302"/>
      <c r="AL67" s="281"/>
      <c r="AM67" s="302"/>
      <c r="AN67" s="281"/>
      <c r="AO67" s="303"/>
      <c r="AQ67" s="323"/>
      <c r="AR67" s="324"/>
    </row>
    <row r="68" spans="2:44" ht="19.5" customHeight="1">
      <c r="B68" s="374"/>
      <c r="C68" s="363"/>
      <c r="D68" s="364" t="s">
        <v>345</v>
      </c>
      <c r="E68" s="359" t="s">
        <v>272</v>
      </c>
      <c r="F68" s="369" t="s">
        <v>999</v>
      </c>
      <c r="G68" s="360" t="s">
        <v>174</v>
      </c>
      <c r="H68" s="368" t="s">
        <v>121</v>
      </c>
      <c r="I68" s="345" t="str">
        <f t="shared" si="10"/>
        <v/>
      </c>
      <c r="J68" s="346" t="str">
        <f t="shared" si="15"/>
        <v/>
      </c>
      <c r="K68" s="370">
        <f t="shared" si="16"/>
        <v>0</v>
      </c>
      <c r="L68" s="371" t="str">
        <f t="shared" si="17"/>
        <v/>
      </c>
      <c r="M68" s="300"/>
      <c r="O68" s="388" t="s">
        <v>1063</v>
      </c>
      <c r="P68" s="281"/>
      <c r="Q68" s="322"/>
      <c r="R68" s="281"/>
      <c r="S68" s="322"/>
      <c r="T68" s="281"/>
      <c r="U68" s="302"/>
      <c r="V68" s="281"/>
      <c r="W68" s="302"/>
      <c r="X68" s="281"/>
      <c r="Y68" s="302"/>
      <c r="Z68" s="281"/>
      <c r="AA68" s="302"/>
      <c r="AB68" s="281"/>
      <c r="AC68" s="302"/>
      <c r="AD68" s="281"/>
      <c r="AE68" s="302"/>
      <c r="AF68" s="281"/>
      <c r="AG68" s="302"/>
      <c r="AH68" s="281"/>
      <c r="AI68" s="302"/>
      <c r="AJ68" s="281"/>
      <c r="AK68" s="302"/>
      <c r="AL68" s="281"/>
      <c r="AM68" s="302"/>
      <c r="AN68" s="281"/>
      <c r="AO68" s="303"/>
      <c r="AQ68" s="323"/>
      <c r="AR68" s="324"/>
    </row>
    <row r="69" spans="2:44" ht="21.75" customHeight="1">
      <c r="B69" s="374" t="s">
        <v>436</v>
      </c>
      <c r="C69" s="476" t="s">
        <v>901</v>
      </c>
      <c r="D69" s="349" t="s">
        <v>680</v>
      </c>
      <c r="E69" s="350" t="s">
        <v>913</v>
      </c>
      <c r="F69" s="372" t="s">
        <v>1001</v>
      </c>
      <c r="G69" s="351" t="s">
        <v>174</v>
      </c>
      <c r="H69" s="352" t="s">
        <v>1015</v>
      </c>
      <c r="I69" s="345" t="str">
        <f t="shared" si="10"/>
        <v/>
      </c>
      <c r="J69" s="346" t="str">
        <f t="shared" si="15"/>
        <v/>
      </c>
      <c r="K69" s="370">
        <f t="shared" si="16"/>
        <v>0</v>
      </c>
      <c r="L69" s="371" t="str">
        <f t="shared" si="17"/>
        <v/>
      </c>
      <c r="M69" s="300"/>
      <c r="O69" s="386" t="s">
        <v>913</v>
      </c>
      <c r="P69" s="281"/>
      <c r="Q69" s="322"/>
      <c r="R69" s="281"/>
      <c r="S69" s="322"/>
      <c r="T69" s="281"/>
      <c r="U69" s="302"/>
      <c r="V69" s="281"/>
      <c r="W69" s="302"/>
      <c r="X69" s="281"/>
      <c r="Y69" s="302"/>
      <c r="Z69" s="281"/>
      <c r="AA69" s="302"/>
      <c r="AB69" s="281"/>
      <c r="AC69" s="302"/>
      <c r="AD69" s="281"/>
      <c r="AE69" s="302"/>
      <c r="AF69" s="281"/>
      <c r="AG69" s="302"/>
      <c r="AH69" s="281"/>
      <c r="AI69" s="302"/>
      <c r="AJ69" s="281"/>
      <c r="AK69" s="302"/>
      <c r="AL69" s="281"/>
      <c r="AM69" s="302"/>
      <c r="AN69" s="281"/>
      <c r="AO69" s="303"/>
      <c r="AQ69" s="323"/>
      <c r="AR69" s="324"/>
    </row>
    <row r="70" spans="2:44" ht="21.75" customHeight="1" thickBot="1">
      <c r="B70" s="374"/>
      <c r="C70" s="476"/>
      <c r="D70" s="349" t="s">
        <v>928</v>
      </c>
      <c r="E70" s="350" t="s">
        <v>1000</v>
      </c>
      <c r="F70" s="372" t="s">
        <v>1002</v>
      </c>
      <c r="G70" s="351" t="s">
        <v>174</v>
      </c>
      <c r="H70" s="352" t="s">
        <v>96</v>
      </c>
      <c r="I70" s="345" t="str">
        <f t="shared" si="10"/>
        <v/>
      </c>
      <c r="J70" s="346" t="str">
        <f t="shared" si="15"/>
        <v/>
      </c>
      <c r="K70" s="370">
        <f t="shared" si="16"/>
        <v>0</v>
      </c>
      <c r="L70" s="371" t="str">
        <f t="shared" si="17"/>
        <v/>
      </c>
      <c r="M70" s="300"/>
      <c r="O70" s="387" t="s">
        <v>1064</v>
      </c>
      <c r="P70" s="282"/>
      <c r="Q70" s="325"/>
      <c r="R70" s="282"/>
      <c r="S70" s="326"/>
      <c r="T70" s="282"/>
      <c r="U70" s="326"/>
      <c r="V70" s="282"/>
      <c r="W70" s="326"/>
      <c r="X70" s="282"/>
      <c r="Y70" s="326"/>
      <c r="Z70" s="282"/>
      <c r="AA70" s="326"/>
      <c r="AB70" s="282"/>
      <c r="AC70" s="326"/>
      <c r="AD70" s="282"/>
      <c r="AE70" s="326"/>
      <c r="AF70" s="282"/>
      <c r="AG70" s="326"/>
      <c r="AH70" s="282"/>
      <c r="AI70" s="326"/>
      <c r="AJ70" s="282"/>
      <c r="AK70" s="326"/>
      <c r="AL70" s="282"/>
      <c r="AM70" s="326"/>
      <c r="AN70" s="282"/>
      <c r="AO70" s="327"/>
      <c r="AQ70" s="323"/>
      <c r="AR70" s="324"/>
    </row>
    <row r="71" spans="2:44" ht="6.75" customHeight="1">
      <c r="B71" s="467"/>
      <c r="C71" s="467"/>
      <c r="D71" s="467"/>
      <c r="E71" s="467"/>
      <c r="F71" s="467"/>
      <c r="G71" s="467"/>
      <c r="H71" s="467"/>
      <c r="I71" s="467"/>
      <c r="J71" s="467"/>
      <c r="K71" s="467"/>
      <c r="L71" s="467"/>
      <c r="M71" s="467"/>
      <c r="N71" s="291"/>
      <c r="O71" s="291"/>
      <c r="P71" s="323"/>
      <c r="Q71" s="323"/>
      <c r="R71" s="323"/>
      <c r="S71" s="323"/>
      <c r="T71" s="323"/>
      <c r="U71" s="323"/>
      <c r="V71" s="323"/>
      <c r="W71" s="323"/>
      <c r="X71" s="323"/>
      <c r="Y71" s="323"/>
      <c r="Z71" s="323"/>
      <c r="AA71" s="323"/>
      <c r="AB71" s="323"/>
      <c r="AC71" s="323"/>
      <c r="AD71" s="323"/>
      <c r="AE71" s="323"/>
      <c r="AF71" s="323"/>
      <c r="AG71" s="323"/>
      <c r="AH71" s="323"/>
      <c r="AI71" s="323"/>
      <c r="AJ71" s="323"/>
      <c r="AK71" s="323"/>
      <c r="AL71" s="323"/>
      <c r="AM71" s="323"/>
      <c r="AN71" s="323"/>
      <c r="AO71" s="323"/>
      <c r="AQ71" s="323"/>
      <c r="AR71" s="323"/>
    </row>
    <row r="72" spans="2:44">
      <c r="B72" s="374"/>
      <c r="C72" s="477" t="s">
        <v>6</v>
      </c>
      <c r="D72" s="477"/>
      <c r="E72" s="477"/>
      <c r="F72" s="477"/>
      <c r="G72" s="477"/>
      <c r="H72" s="477"/>
      <c r="I72" s="477"/>
      <c r="J72" s="477"/>
      <c r="K72" s="477"/>
      <c r="L72" s="477"/>
      <c r="M72" s="477"/>
      <c r="O72" s="493" t="s">
        <v>6</v>
      </c>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504"/>
      <c r="AQ72" s="291"/>
      <c r="AR72" s="291"/>
    </row>
    <row r="73" spans="2:44" ht="6.75" customHeight="1">
      <c r="B73" s="467"/>
      <c r="C73" s="467"/>
      <c r="D73" s="467"/>
      <c r="E73" s="467"/>
      <c r="F73" s="467"/>
      <c r="G73" s="467"/>
      <c r="H73" s="467"/>
      <c r="I73" s="467"/>
      <c r="J73" s="467"/>
      <c r="K73" s="467"/>
      <c r="L73" s="467"/>
      <c r="M73" s="467"/>
      <c r="O73" s="291"/>
      <c r="P73" s="328"/>
      <c r="Q73" s="328"/>
      <c r="R73" s="328"/>
      <c r="S73" s="328"/>
      <c r="T73" s="328"/>
      <c r="U73" s="328"/>
      <c r="V73" s="328"/>
      <c r="W73" s="328"/>
      <c r="X73" s="328"/>
      <c r="Y73" s="328"/>
      <c r="Z73" s="328"/>
      <c r="AA73" s="328"/>
      <c r="AB73" s="328"/>
      <c r="AC73" s="328"/>
      <c r="AD73" s="328"/>
      <c r="AE73" s="328"/>
      <c r="AF73" s="328"/>
      <c r="AG73" s="328"/>
      <c r="AH73" s="328"/>
      <c r="AI73" s="328"/>
      <c r="AJ73" s="328"/>
      <c r="AK73" s="328"/>
      <c r="AL73" s="328"/>
      <c r="AM73" s="328"/>
      <c r="AN73" s="328"/>
      <c r="AO73" s="328"/>
      <c r="AQ73" s="323"/>
      <c r="AR73" s="323"/>
    </row>
    <row r="74" spans="2:44">
      <c r="B74" s="374"/>
      <c r="C74" s="468" t="s">
        <v>7</v>
      </c>
      <c r="D74" s="468"/>
      <c r="E74" s="468"/>
      <c r="F74" s="468"/>
      <c r="G74" s="468"/>
      <c r="H74" s="468"/>
      <c r="I74" s="468"/>
      <c r="J74" s="468"/>
      <c r="K74" s="468"/>
      <c r="L74" s="468"/>
      <c r="M74" s="468"/>
      <c r="O74" s="496" t="s">
        <v>7</v>
      </c>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500"/>
      <c r="AQ74" s="291"/>
      <c r="AR74" s="291"/>
    </row>
    <row r="75" spans="2:44" ht="21" customHeight="1">
      <c r="B75" s="374" t="s">
        <v>437</v>
      </c>
      <c r="C75" s="475" t="s">
        <v>1005</v>
      </c>
      <c r="D75" s="341" t="s">
        <v>929</v>
      </c>
      <c r="E75" s="342" t="s">
        <v>73</v>
      </c>
      <c r="F75" s="343" t="s">
        <v>1003</v>
      </c>
      <c r="G75" s="343" t="s">
        <v>174</v>
      </c>
      <c r="H75" s="447" t="s">
        <v>1035</v>
      </c>
      <c r="I75" s="345" t="str">
        <f>IF($M$2=R$3,P75,IF($M$2=T$3,R75,IF($M$2=V$3,T75,IF($M$2=X$3,V75,IF($M$2=Z$3,X75,IF($M$2=AB$3,Z75,IF($M$2=AD$3,AB75,IF($M$2=AF$3,AD75,IF($M$2=AH$3,AF75,IF($M$2=AJ$3,AH75,IF($M$2=AL$3,AJ75,IF($M$2=AN$3,AL75,""))))))))))))</f>
        <v/>
      </c>
      <c r="J75" s="346" t="str">
        <f>IF($M$2=R$3,R75,IF($M$2=T$3,T75,IF($M$2=V$3,V75,IF($M$2=X$3,X75,IF($M$2=Z$3,Z75,IF($M$2=AB$3,AB75,IF($M$2=AD$3,AD75,IF($M$2=AF$3,AF75,IF($M$2=AH$3,AH75,IF($M$2=AJ$3,AJ75,IF($M$2=AL$3,AL75,IF($M$2=AN$3,AN75,""))))))))))))</f>
        <v/>
      </c>
      <c r="K75" s="370">
        <f>IF($M$2=R$3,Q75,IF($M$2=T$3,S75,IF($M$2=V$3,U75,IF($M$2=X$3,W75,IF($M$2=Z$3,Y75,IF($M$2=AB$3,AA75,IF($M$2=AD$3,AC75,IF($M$2=AF$3,AE75,IF($M$2=AH$3,AG75,IF($M$2=AJ$3,AI75,IF($M$2=AL25,AK75,IF($M$2=AN$3,AM75,""))))))))))))</f>
        <v>0</v>
      </c>
      <c r="L75" s="371" t="str">
        <f>IF($M$2=R$3,S75,IF($M$2=T$3,U75,IF($M$2=V$3,W75,IF($M$2=X$3,Y75,IF($M$2=Z$3,AA75,IF($M$2=AB$3,AC75,IF($M$2=AD$3,AE75,IF($M$2=AF$3,AG75,IF($M$2=AH$3,AI75,IF($M$2=AJ$3,AK75,IF($M$2=AL$3,AM75,IF($M$2=AN$3,AO75,""))))))))))))</f>
        <v/>
      </c>
      <c r="M75" s="379"/>
      <c r="O75" s="301" t="s">
        <v>73</v>
      </c>
      <c r="P75" s="329"/>
      <c r="Q75" s="322"/>
      <c r="R75" s="329"/>
      <c r="S75" s="322"/>
      <c r="T75" s="329"/>
      <c r="U75" s="322"/>
      <c r="V75" s="329"/>
      <c r="W75" s="322"/>
      <c r="X75" s="329"/>
      <c r="Y75" s="322"/>
      <c r="Z75" s="329"/>
      <c r="AA75" s="322"/>
      <c r="AB75" s="329"/>
      <c r="AC75" s="322"/>
      <c r="AD75" s="329"/>
      <c r="AE75" s="322"/>
      <c r="AF75" s="329"/>
      <c r="AG75" s="322"/>
      <c r="AH75" s="329"/>
      <c r="AI75" s="322"/>
      <c r="AJ75" s="329"/>
      <c r="AK75" s="322"/>
      <c r="AL75" s="329"/>
      <c r="AM75" s="322"/>
      <c r="AN75" s="329"/>
      <c r="AO75" s="330"/>
      <c r="AQ75" s="331"/>
      <c r="AR75" s="332"/>
    </row>
    <row r="76" spans="2:44" ht="21.75" customHeight="1">
      <c r="B76" s="374"/>
      <c r="C76" s="475"/>
      <c r="D76" s="341" t="s">
        <v>930</v>
      </c>
      <c r="E76" s="342" t="s">
        <v>194</v>
      </c>
      <c r="F76" s="343" t="s">
        <v>1004</v>
      </c>
      <c r="G76" s="343" t="s">
        <v>174</v>
      </c>
      <c r="H76" s="448"/>
      <c r="I76" s="345" t="str">
        <f>IF($M$2=R$3,P76,IF($M$2=T$3,R76,IF($M$2=V$3,T76,IF($M$2=X$3,V76,IF($M$2=Z$3,X76,IF($M$2=AB$3,Z76,IF($M$2=AD$3,AB76,IF($M$2=AF$3,AD76,IF($M$2=AH$3,AF76,IF($M$2=AJ$3,AH76,IF($M$2=AL$3,AJ76,IF($M$2=AN$3,AL76,""))))))))))))</f>
        <v/>
      </c>
      <c r="J76" s="346" t="str">
        <f>IF($M$2=R$3,R76,IF($M$2=T$3,T76,IF($M$2=V$3,V76,IF($M$2=X$3,X76,IF($M$2=Z$3,Z76,IF($M$2=AB$3,AB76,IF($M$2=AD$3,AD76,IF($M$2=AF$3,AF76,IF($M$2=AH$3,AH76,IF($M$2=AJ$3,AJ76,IF($M$2=AL$3,AL76,IF($M$2=AN$3,AN76,""))))))))))))</f>
        <v/>
      </c>
      <c r="K76" s="370">
        <f>IF($M$2=R$3,Q76,IF($M$2=T$3,S76,IF($M$2=V$3,U76,IF($M$2=X$3,W76,IF($M$2=Z$3,Y76,IF($M$2=AB$3,AA76,IF($M$2=AD$3,AC76,IF($M$2=AF$3,AE76,IF($M$2=AH$3,AG76,IF($M$2=AJ$3,AI76,IF($M$2=AL26,AK76,IF($M$2=AN$3,AM76,""))))))))))))</f>
        <v>0</v>
      </c>
      <c r="L76" s="371" t="str">
        <f>IF($M$2=R$3,S76,IF($M$2=T$3,U76,IF($M$2=V$3,W76,IF($M$2=X$3,Y76,IF($M$2=Z$3,AA76,IF($M$2=AB$3,AC76,IF($M$2=AD$3,AE76,IF($M$2=AF$3,AG76,IF($M$2=AH$3,AI76,IF($M$2=AJ$3,AK76,IF($M$2=AL$3,AM76,IF($M$2=AN$3,AO76,""))))))))))))</f>
        <v/>
      </c>
      <c r="M76" s="379"/>
      <c r="O76" s="301" t="s">
        <v>194</v>
      </c>
      <c r="P76" s="329"/>
      <c r="Q76" s="322"/>
      <c r="R76" s="329"/>
      <c r="S76" s="322"/>
      <c r="T76" s="329"/>
      <c r="U76" s="322"/>
      <c r="V76" s="329"/>
      <c r="W76" s="322"/>
      <c r="X76" s="329"/>
      <c r="Y76" s="322"/>
      <c r="Z76" s="329"/>
      <c r="AA76" s="322"/>
      <c r="AB76" s="329"/>
      <c r="AC76" s="322"/>
      <c r="AD76" s="329"/>
      <c r="AE76" s="322"/>
      <c r="AF76" s="329"/>
      <c r="AG76" s="322"/>
      <c r="AH76" s="329"/>
      <c r="AI76" s="322"/>
      <c r="AJ76" s="329"/>
      <c r="AK76" s="322"/>
      <c r="AL76" s="329"/>
      <c r="AM76" s="322"/>
      <c r="AN76" s="329"/>
      <c r="AO76" s="330"/>
      <c r="AQ76" s="331"/>
      <c r="AR76" s="332"/>
    </row>
    <row r="77" spans="2:44" ht="18.75" customHeight="1">
      <c r="B77" s="374"/>
      <c r="C77" s="475"/>
      <c r="D77" s="341" t="s">
        <v>931</v>
      </c>
      <c r="E77" s="342" t="s">
        <v>253</v>
      </c>
      <c r="F77" s="343" t="s">
        <v>1004</v>
      </c>
      <c r="G77" s="343" t="s">
        <v>174</v>
      </c>
      <c r="H77" s="448"/>
      <c r="I77" s="345" t="str">
        <f>IF($M$2=R$3,P77,IF($M$2=T$3,R77,IF($M$2=V$3,T77,IF($M$2=X$3,V77,IF($M$2=Z$3,X77,IF($M$2=AB$3,Z77,IF($M$2=AD$3,AB77,IF($M$2=AF$3,AD77,IF($M$2=AH$3,AF77,IF($M$2=AJ$3,AH77,IF($M$2=AL$3,AJ77,IF($M$2=AN$3,AL77,""))))))))))))</f>
        <v/>
      </c>
      <c r="J77" s="346" t="str">
        <f>IF($M$2=R$3,R77,IF($M$2=T$3,T77,IF($M$2=V$3,V77,IF($M$2=X$3,X77,IF($M$2=Z$3,Z77,IF($M$2=AB$3,AB77,IF($M$2=AD$3,AD77,IF($M$2=AF$3,AF77,IF($M$2=AH$3,AH77,IF($M$2=AJ$3,AJ77,IF($M$2=AL$3,AL77,IF($M$2=AN$3,AN77,""))))))))))))</f>
        <v/>
      </c>
      <c r="K77" s="370">
        <f>IF($M$2=R$3,Q77,IF($M$2=T$3,S77,IF($M$2=V$3,U77,IF($M$2=X$3,W77,IF($M$2=Z$3,Y77,IF($M$2=AB$3,AA77,IF($M$2=AD$3,AC77,IF($M$2=AF$3,AE77,IF($M$2=AH$3,AG77,IF($M$2=AJ$3,AI77,IF($M$2=AL27,AK77,IF($M$2=AN$3,AM77,""))))))))))))</f>
        <v>0</v>
      </c>
      <c r="L77" s="371" t="str">
        <f>IF($M$2=R$3,S77,IF($M$2=T$3,U77,IF($M$2=V$3,W77,IF($M$2=X$3,Y77,IF($M$2=Z$3,AA77,IF($M$2=AB$3,AC77,IF($M$2=AD$3,AE77,IF($M$2=AF$3,AG77,IF($M$2=AH$3,AI77,IF($M$2=AJ$3,AK77,IF($M$2=AL$3,AM77,IF($M$2=AN$3,AO77,""))))))))))))</f>
        <v/>
      </c>
      <c r="M77" s="379"/>
      <c r="O77" s="301" t="s">
        <v>253</v>
      </c>
      <c r="P77" s="329"/>
      <c r="Q77" s="322"/>
      <c r="R77" s="329"/>
      <c r="S77" s="322"/>
      <c r="T77" s="329"/>
      <c r="U77" s="322"/>
      <c r="V77" s="329"/>
      <c r="W77" s="322"/>
      <c r="X77" s="329"/>
      <c r="Y77" s="322"/>
      <c r="Z77" s="329"/>
      <c r="AA77" s="322"/>
      <c r="AB77" s="329"/>
      <c r="AC77" s="322"/>
      <c r="AD77" s="329"/>
      <c r="AE77" s="322"/>
      <c r="AF77" s="329"/>
      <c r="AG77" s="322"/>
      <c r="AH77" s="329"/>
      <c r="AI77" s="322"/>
      <c r="AJ77" s="329"/>
      <c r="AK77" s="322"/>
      <c r="AL77" s="329"/>
      <c r="AM77" s="322"/>
      <c r="AN77" s="329"/>
      <c r="AO77" s="330"/>
      <c r="AQ77" s="331"/>
      <c r="AR77" s="332"/>
    </row>
    <row r="78" spans="2:44" ht="19.5" customHeight="1" thickBot="1">
      <c r="B78" s="374"/>
      <c r="C78" s="475"/>
      <c r="D78" s="341" t="s">
        <v>932</v>
      </c>
      <c r="E78" s="342" t="s">
        <v>74</v>
      </c>
      <c r="F78" s="343" t="s">
        <v>1004</v>
      </c>
      <c r="G78" s="343" t="s">
        <v>174</v>
      </c>
      <c r="H78" s="449"/>
      <c r="I78" s="345" t="str">
        <f>IF($M$2=R$3,P78,IF($M$2=T$3,R78,IF($M$2=V$3,T78,IF($M$2=X$3,V78,IF($M$2=Z$3,X78,IF($M$2=AB$3,Z78,IF($M$2=AD$3,AB78,IF($M$2=AF$3,AD78,IF($M$2=AH$3,AF78,IF($M$2=AJ$3,AH78,IF($M$2=AL$3,AJ78,IF($M$2=AN$3,AL78,""))))))))))))</f>
        <v/>
      </c>
      <c r="J78" s="346" t="str">
        <f>IF($M$2=R$3,R78,IF($M$2=T$3,T78,IF($M$2=V$3,V78,IF($M$2=X$3,X78,IF($M$2=Z$3,Z78,IF($M$2=AB$3,AB78,IF($M$2=AD$3,AD78,IF($M$2=AF$3,AF78,IF($M$2=AH$3,AH78,IF($M$2=AJ$3,AJ78,IF($M$2=AL$3,AL78,IF($M$2=AN$3,AN78,""))))))))))))</f>
        <v/>
      </c>
      <c r="K78" s="370">
        <f>IF($M$2=R$3,Q78,IF($M$2=T$3,S78,IF($M$2=V$3,U78,IF($M$2=X$3,W78,IF($M$2=Z$3,Y78,IF($M$2=AB$3,AA78,IF($M$2=AD$3,AC78,IF($M$2=AF$3,AE78,IF($M$2=AH$3,AG78,IF($M$2=AJ$3,AI78,IF($M$2=AL28,AK78,IF($M$2=AN$3,AM78,""))))))))))))</f>
        <v>0</v>
      </c>
      <c r="L78" s="371" t="str">
        <f>IF($M$2=R$3,S78,IF($M$2=T$3,U78,IF($M$2=V$3,W78,IF($M$2=X$3,Y78,IF($M$2=Z$3,AA78,IF($M$2=AB$3,AC78,IF($M$2=AD$3,AE78,IF($M$2=AF$3,AG78,IF($M$2=AH$3,AI78,IF($M$2=AJ$3,AK78,IF($M$2=AL$3,AM78,IF($M$2=AN$3,AO78,""))))))))))))</f>
        <v/>
      </c>
      <c r="M78" s="379"/>
      <c r="O78" s="333" t="s">
        <v>74</v>
      </c>
      <c r="P78" s="334"/>
      <c r="Q78" s="325"/>
      <c r="R78" s="334"/>
      <c r="S78" s="325"/>
      <c r="T78" s="334"/>
      <c r="U78" s="325"/>
      <c r="V78" s="334"/>
      <c r="W78" s="325"/>
      <c r="X78" s="334"/>
      <c r="Y78" s="325"/>
      <c r="Z78" s="334"/>
      <c r="AA78" s="325"/>
      <c r="AB78" s="334"/>
      <c r="AC78" s="325"/>
      <c r="AD78" s="334"/>
      <c r="AE78" s="325"/>
      <c r="AF78" s="334"/>
      <c r="AG78" s="325"/>
      <c r="AH78" s="334"/>
      <c r="AI78" s="325"/>
      <c r="AJ78" s="334"/>
      <c r="AK78" s="325"/>
      <c r="AL78" s="334"/>
      <c r="AM78" s="325"/>
      <c r="AN78" s="334"/>
      <c r="AO78" s="335"/>
      <c r="AQ78" s="331"/>
      <c r="AR78" s="332"/>
    </row>
    <row r="79" spans="2:44" ht="5.25" customHeight="1">
      <c r="B79" s="467"/>
      <c r="C79" s="467"/>
      <c r="D79" s="467"/>
      <c r="E79" s="467"/>
      <c r="F79" s="467"/>
      <c r="G79" s="467"/>
      <c r="H79" s="467"/>
      <c r="I79" s="467"/>
      <c r="J79" s="467"/>
      <c r="K79" s="467"/>
      <c r="L79" s="467"/>
      <c r="M79" s="467"/>
      <c r="O79" s="291"/>
      <c r="P79" s="309"/>
      <c r="Q79" s="309"/>
      <c r="R79" s="309"/>
      <c r="S79" s="309"/>
      <c r="T79" s="309"/>
      <c r="U79" s="309"/>
      <c r="V79" s="309"/>
      <c r="W79" s="309"/>
      <c r="X79" s="309"/>
      <c r="Y79" s="309"/>
      <c r="Z79" s="309"/>
      <c r="AA79" s="309"/>
      <c r="AB79" s="309"/>
      <c r="AC79" s="309"/>
      <c r="AD79" s="309"/>
      <c r="AE79" s="309"/>
      <c r="AF79" s="309"/>
      <c r="AG79" s="309"/>
      <c r="AH79" s="309"/>
      <c r="AI79" s="309"/>
      <c r="AJ79" s="309"/>
      <c r="AK79" s="309"/>
      <c r="AL79" s="309"/>
      <c r="AM79" s="309"/>
      <c r="AN79" s="309"/>
      <c r="AO79" s="309"/>
      <c r="AQ79" s="323"/>
      <c r="AR79" s="323"/>
    </row>
    <row r="80" spans="2:44">
      <c r="B80" s="374"/>
      <c r="C80" s="468" t="s">
        <v>252</v>
      </c>
      <c r="D80" s="468"/>
      <c r="E80" s="468"/>
      <c r="F80" s="468"/>
      <c r="G80" s="468"/>
      <c r="H80" s="468"/>
      <c r="I80" s="468"/>
      <c r="J80" s="468"/>
      <c r="K80" s="468"/>
      <c r="L80" s="468"/>
      <c r="M80" s="468"/>
      <c r="O80" s="490"/>
      <c r="P80" s="491"/>
      <c r="Q80" s="491"/>
      <c r="R80" s="491"/>
      <c r="S80" s="491"/>
      <c r="T80" s="491"/>
      <c r="U80" s="491"/>
      <c r="V80" s="491"/>
      <c r="W80" s="491"/>
      <c r="X80" s="491"/>
      <c r="Y80" s="491"/>
      <c r="Z80" s="491"/>
      <c r="AA80" s="491"/>
      <c r="AB80" s="491"/>
      <c r="AC80" s="491"/>
      <c r="AD80" s="491"/>
      <c r="AE80" s="491"/>
      <c r="AF80" s="491"/>
      <c r="AG80" s="491"/>
      <c r="AH80" s="491"/>
      <c r="AI80" s="491"/>
      <c r="AJ80" s="491"/>
      <c r="AK80" s="491"/>
      <c r="AL80" s="491"/>
      <c r="AM80" s="491"/>
      <c r="AN80" s="491"/>
      <c r="AO80" s="492"/>
      <c r="AQ80" s="291"/>
      <c r="AR80" s="291"/>
    </row>
    <row r="81" spans="1:45" ht="24" customHeight="1">
      <c r="B81" s="374" t="s">
        <v>945</v>
      </c>
      <c r="C81" s="476" t="s">
        <v>44</v>
      </c>
      <c r="D81" s="349" t="s">
        <v>939</v>
      </c>
      <c r="E81" s="350" t="s">
        <v>40</v>
      </c>
      <c r="F81" s="351" t="s">
        <v>1010</v>
      </c>
      <c r="G81" s="351" t="s">
        <v>113</v>
      </c>
      <c r="H81" s="450" t="s">
        <v>273</v>
      </c>
      <c r="I81" s="345" t="str">
        <f>IF($M$2=R$3,P81,IF($M$2=T$3,R81,IF($M$2=V$3,T81,IF($M$2=X$3,V81,IF($M$2=Z$3,X81,IF($M$2=AB$3,Z81,IF($M$2=AD$3,AB81,IF($M$2=AF$3,AD81,IF($M$2=AH$3,AF81,IF($M$2=AJ$3,AH81,IF($M$2=AL$3,AJ81,IF($M$2=AN$3,AL81,""))))))))))))</f>
        <v/>
      </c>
      <c r="J81" s="346" t="str">
        <f>IF($M$2=R$3,R81,IF($M$2=T$3,T81,IF($M$2=V$3,V81,IF($M$2=X$3,X81,IF($M$2=Z$3,Z81,IF($M$2=AB$3,AB81,IF($M$2=AD$3,AD81,IF($M$2=AF$3,AF81,IF($M$2=AH$3,AH81,IF($M$2=AJ$3,AJ81,IF($M$2=AL$3,AL81,IF($M$2=AN$3,AN81,""))))))))))))</f>
        <v/>
      </c>
      <c r="K81" s="370">
        <f>IF($M$2=R$3,Q81,IF($M$2=T$3,S81,IF($M$2=V$3,U81,IF($M$2=X$3,W81,IF($M$2=Z$3,Y81,IF($M$2=AB$3,AA81,IF($M$2=AD$3,AC81,IF($M$2=AF$3,AE81,IF($M$2=AH$3,AG81,IF($M$2=AJ$3,AI81,IF($M$2=AL31,AK81,IF($M$2=AN$3,AM81,""))))))))))))</f>
        <v>0</v>
      </c>
      <c r="L81" s="371" t="str">
        <f>IF($M$2=R$3,S81,IF($M$2=T$3,U81,IF($M$2=V$3,W81,IF($M$2=X$3,Y81,IF($M$2=Z$3,AA81,IF($M$2=AB$3,AC81,IF($M$2=AD$3,AE81,IF($M$2=AF$3,AG81,IF($M$2=AH$3,AI81,IF($M$2=AJ$3,AK81,IF($M$2=AL$3,AM81,IF($M$2=AN$3,AO81,""))))))))))))</f>
        <v/>
      </c>
      <c r="M81" s="379"/>
      <c r="O81" s="305" t="s">
        <v>40</v>
      </c>
      <c r="P81" s="329"/>
      <c r="Q81" s="322"/>
      <c r="R81" s="329"/>
      <c r="S81" s="322"/>
      <c r="T81" s="329"/>
      <c r="U81" s="322"/>
      <c r="V81" s="329"/>
      <c r="W81" s="322"/>
      <c r="X81" s="329"/>
      <c r="Y81" s="322"/>
      <c r="Z81" s="329"/>
      <c r="AA81" s="322"/>
      <c r="AB81" s="329"/>
      <c r="AC81" s="322"/>
      <c r="AD81" s="329"/>
      <c r="AE81" s="322"/>
      <c r="AF81" s="329"/>
      <c r="AG81" s="322"/>
      <c r="AH81" s="329"/>
      <c r="AI81" s="322"/>
      <c r="AJ81" s="329"/>
      <c r="AK81" s="322"/>
      <c r="AL81" s="329"/>
      <c r="AM81" s="322"/>
      <c r="AN81" s="329"/>
      <c r="AO81" s="330"/>
      <c r="AQ81" s="331"/>
      <c r="AR81" s="332"/>
    </row>
    <row r="82" spans="1:45" ht="18" customHeight="1">
      <c r="B82" s="374"/>
      <c r="C82" s="476"/>
      <c r="D82" s="349" t="s">
        <v>940</v>
      </c>
      <c r="E82" s="350" t="s">
        <v>41</v>
      </c>
      <c r="F82" s="351" t="s">
        <v>1010</v>
      </c>
      <c r="G82" s="373" t="s">
        <v>113</v>
      </c>
      <c r="H82" s="451"/>
      <c r="I82" s="345" t="str">
        <f>IF($M$2=R$3,P82,IF($M$2=T$3,R82,IF($M$2=V$3,T82,IF($M$2=X$3,V82,IF($M$2=Z$3,X82,IF($M$2=AB$3,Z82,IF($M$2=AD$3,AB82,IF($M$2=AF$3,AD82,IF($M$2=AH$3,AF82,IF($M$2=AJ$3,AH82,IF($M$2=AL$3,AJ82,IF($M$2=AN$3,AL82,""))))))))))))</f>
        <v/>
      </c>
      <c r="J82" s="346" t="str">
        <f>IF($M$2=R$3,R82,IF($M$2=T$3,T82,IF($M$2=V$3,V82,IF($M$2=X$3,X82,IF($M$2=Z$3,Z82,IF($M$2=AB$3,AB82,IF($M$2=AD$3,AD82,IF($M$2=AF$3,AF82,IF($M$2=AH$3,AH82,IF($M$2=AJ$3,AJ82,IF($M$2=AL$3,AL82,IF($M$2=AN$3,AN82,""))))))))))))</f>
        <v/>
      </c>
      <c r="K82" s="370">
        <f>IF($M$2=R$3,Q82,IF($M$2=T$3,S82,IF($M$2=V$3,U82,IF($M$2=X$3,W82,IF($M$2=Z$3,Y82,IF($M$2=AB$3,AA82,IF($M$2=AD$3,AC82,IF($M$2=AF$3,AE82,IF($M$2=AH$3,AG82,IF($M$2=AJ$3,AI82,IF($M$2=AL32,AK82,IF($M$2=AN$3,AM82,""))))))))))))</f>
        <v>0</v>
      </c>
      <c r="L82" s="371" t="str">
        <f>IF($M$2=R$3,S82,IF($M$2=T$3,U82,IF($M$2=V$3,W82,IF($M$2=X$3,Y82,IF($M$2=Z$3,AA82,IF($M$2=AB$3,AC82,IF($M$2=AD$3,AE82,IF($M$2=AF$3,AG82,IF($M$2=AH$3,AI82,IF($M$2=AJ$3,AK82,IF($M$2=AL$3,AM82,IF($M$2=AN$3,AO82,""))))))))))))</f>
        <v/>
      </c>
      <c r="M82" s="379"/>
      <c r="O82" s="305" t="s">
        <v>41</v>
      </c>
      <c r="P82" s="329"/>
      <c r="Q82" s="322"/>
      <c r="R82" s="329"/>
      <c r="S82" s="322"/>
      <c r="T82" s="329"/>
      <c r="U82" s="322"/>
      <c r="V82" s="329"/>
      <c r="W82" s="322"/>
      <c r="X82" s="329"/>
      <c r="Y82" s="322"/>
      <c r="Z82" s="329"/>
      <c r="AA82" s="322"/>
      <c r="AB82" s="329"/>
      <c r="AC82" s="322"/>
      <c r="AD82" s="329"/>
      <c r="AE82" s="322"/>
      <c r="AF82" s="329"/>
      <c r="AG82" s="322"/>
      <c r="AH82" s="329"/>
      <c r="AI82" s="322"/>
      <c r="AJ82" s="329"/>
      <c r="AK82" s="322"/>
      <c r="AL82" s="329"/>
      <c r="AM82" s="322"/>
      <c r="AN82" s="329"/>
      <c r="AO82" s="330"/>
      <c r="AQ82" s="331"/>
      <c r="AR82" s="332"/>
    </row>
    <row r="83" spans="1:45" ht="18" customHeight="1">
      <c r="B83" s="374"/>
      <c r="C83" s="476"/>
      <c r="D83" s="349" t="s">
        <v>942</v>
      </c>
      <c r="E83" s="350" t="s">
        <v>42</v>
      </c>
      <c r="F83" s="351" t="s">
        <v>1010</v>
      </c>
      <c r="G83" s="373" t="s">
        <v>113</v>
      </c>
      <c r="H83" s="451"/>
      <c r="I83" s="345" t="str">
        <f>IF($M$2=R$3,P83,IF($M$2=T$3,R83,IF($M$2=V$3,T83,IF($M$2=X$3,V83,IF($M$2=Z$3,X83,IF($M$2=AB$3,Z83,IF($M$2=AD$3,AB83,IF($M$2=AF$3,AD83,IF($M$2=AH$3,AF83,IF($M$2=AJ$3,AH83,IF($M$2=AL$3,AJ83,IF($M$2=AN$3,AL83,""))))))))))))</f>
        <v/>
      </c>
      <c r="J83" s="346" t="str">
        <f>IF($M$2=R$3,R83,IF($M$2=T$3,T83,IF($M$2=V$3,V83,IF($M$2=X$3,X83,IF($M$2=Z$3,Z83,IF($M$2=AB$3,AB83,IF($M$2=AD$3,AD83,IF($M$2=AF$3,AF83,IF($M$2=AH$3,AH83,IF($M$2=AJ$3,AJ83,IF($M$2=AL$3,AL83,IF($M$2=AN$3,AN83,""))))))))))))</f>
        <v/>
      </c>
      <c r="K83" s="370">
        <f>IF($M$2=R$3,Q83,IF($M$2=T$3,S83,IF($M$2=V$3,U83,IF($M$2=X$3,W83,IF($M$2=Z$3,Y83,IF($M$2=AB$3,AA83,IF($M$2=AD$3,AC83,IF($M$2=AF$3,AE83,IF($M$2=AH$3,AG83,IF($M$2=AJ$3,AI83,IF($M$2=AL33,AK83,IF($M$2=AN$3,AM83,""))))))))))))</f>
        <v>0</v>
      </c>
      <c r="L83" s="371" t="str">
        <f>IF($M$2=R$3,S83,IF($M$2=T$3,U83,IF($M$2=V$3,W83,IF($M$2=X$3,Y83,IF($M$2=Z$3,AA83,IF($M$2=AB$3,AC83,IF($M$2=AD$3,AE83,IF($M$2=AF$3,AG83,IF($M$2=AH$3,AI83,IF($M$2=AJ$3,AK83,IF($M$2=AL$3,AM83,IF($M$2=AN$3,AO83,""))))))))))))</f>
        <v/>
      </c>
      <c r="M83" s="379"/>
      <c r="O83" s="305" t="s">
        <v>42</v>
      </c>
      <c r="P83" s="329"/>
      <c r="Q83" s="322"/>
      <c r="R83" s="329"/>
      <c r="S83" s="322"/>
      <c r="T83" s="329"/>
      <c r="U83" s="322"/>
      <c r="V83" s="329"/>
      <c r="W83" s="322"/>
      <c r="X83" s="329"/>
      <c r="Y83" s="322"/>
      <c r="Z83" s="329"/>
      <c r="AA83" s="322"/>
      <c r="AB83" s="329"/>
      <c r="AC83" s="322"/>
      <c r="AD83" s="329"/>
      <c r="AE83" s="322"/>
      <c r="AF83" s="329"/>
      <c r="AG83" s="322"/>
      <c r="AH83" s="329"/>
      <c r="AI83" s="322"/>
      <c r="AJ83" s="329"/>
      <c r="AK83" s="322"/>
      <c r="AL83" s="329"/>
      <c r="AM83" s="322"/>
      <c r="AN83" s="329"/>
      <c r="AO83" s="330"/>
      <c r="AQ83" s="331"/>
      <c r="AR83" s="332"/>
    </row>
    <row r="84" spans="1:45" ht="20.25" customHeight="1" thickBot="1">
      <c r="B84" s="374"/>
      <c r="C84" s="476"/>
      <c r="D84" s="349" t="s">
        <v>943</v>
      </c>
      <c r="E84" s="350" t="s">
        <v>43</v>
      </c>
      <c r="F84" s="351" t="s">
        <v>1010</v>
      </c>
      <c r="G84" s="373" t="s">
        <v>113</v>
      </c>
      <c r="H84" s="452"/>
      <c r="I84" s="345" t="str">
        <f>IF($M$2=R$3,P84,IF($M$2=T$3,R84,IF($M$2=V$3,T84,IF($M$2=X$3,V84,IF($M$2=Z$3,X84,IF($M$2=AB$3,Z84,IF($M$2=AD$3,AB84,IF($M$2=AF$3,AD84,IF($M$2=AH$3,AF84,IF($M$2=AJ$3,AH84,IF($M$2=AL$3,AJ84,IF($M$2=AN$3,AL84,""))))))))))))</f>
        <v/>
      </c>
      <c r="J84" s="346" t="str">
        <f>IF($M$2=R$3,R84,IF($M$2=T$3,T84,IF($M$2=V$3,V84,IF($M$2=X$3,X84,IF($M$2=Z$3,Z84,IF($M$2=AB$3,AB84,IF($M$2=AD$3,AD84,IF($M$2=AF$3,AF84,IF($M$2=AH$3,AH84,IF($M$2=AJ$3,AJ84,IF($M$2=AL$3,AL84,IF($M$2=AN$3,AN84,""))))))))))))</f>
        <v/>
      </c>
      <c r="K84" s="370"/>
      <c r="L84" s="371" t="str">
        <f>IF($M$2=R$3,S84,IF($M$2=T$3,U84,IF($M$2=V$3,W84,IF($M$2=X$3,Y84,IF($M$2=Z$3,AA84,IF($M$2=AB$3,AC84,IF($M$2=AD$3,AE84,IF($M$2=AF$3,AG84,IF($M$2=AH$3,AI84,IF($M$2=AJ$3,AK84,IF($M$2=AL$3,AM84,IF($M$2=AN$3,AO84,""))))))))))))</f>
        <v/>
      </c>
      <c r="M84" s="379"/>
      <c r="O84" s="307" t="s">
        <v>43</v>
      </c>
      <c r="P84" s="334"/>
      <c r="Q84" s="325"/>
      <c r="R84" s="334"/>
      <c r="S84" s="325"/>
      <c r="T84" s="334"/>
      <c r="U84" s="325"/>
      <c r="V84" s="334"/>
      <c r="W84" s="325"/>
      <c r="X84" s="334"/>
      <c r="Y84" s="325"/>
      <c r="Z84" s="334"/>
      <c r="AA84" s="325"/>
      <c r="AB84" s="334"/>
      <c r="AC84" s="325"/>
      <c r="AD84" s="334"/>
      <c r="AE84" s="325"/>
      <c r="AF84" s="334"/>
      <c r="AG84" s="325"/>
      <c r="AH84" s="334"/>
      <c r="AI84" s="325"/>
      <c r="AJ84" s="334"/>
      <c r="AK84" s="325"/>
      <c r="AL84" s="334"/>
      <c r="AM84" s="325"/>
      <c r="AN84" s="334"/>
      <c r="AO84" s="335"/>
      <c r="AQ84" s="331"/>
      <c r="AR84" s="332"/>
    </row>
    <row r="85" spans="1:45" s="291" customFormat="1" ht="5.25" customHeight="1">
      <c r="A85" s="293"/>
      <c r="B85" s="470"/>
      <c r="C85" s="470"/>
      <c r="D85" s="470"/>
      <c r="E85" s="470"/>
      <c r="F85" s="470"/>
      <c r="G85" s="470"/>
      <c r="H85" s="470"/>
      <c r="I85" s="470"/>
      <c r="J85" s="470"/>
      <c r="K85" s="470"/>
      <c r="L85" s="470"/>
      <c r="M85" s="470"/>
      <c r="AS85" s="316"/>
    </row>
    <row r="86" spans="1:45" s="291" customFormat="1" ht="11.25" customHeight="1">
      <c r="A86" s="293"/>
      <c r="B86" s="375"/>
      <c r="C86" s="336"/>
      <c r="D86" s="337"/>
      <c r="E86" s="442" t="s">
        <v>1066</v>
      </c>
      <c r="F86" s="442"/>
      <c r="G86" s="442"/>
      <c r="H86" s="442"/>
      <c r="I86" s="442"/>
      <c r="J86" s="442"/>
      <c r="K86" s="442"/>
      <c r="L86" s="442"/>
      <c r="M86" s="377">
        <v>41633</v>
      </c>
      <c r="AS86" s="316"/>
    </row>
    <row r="87" spans="1:45" s="291" customFormat="1">
      <c r="A87" s="293"/>
      <c r="B87" s="375"/>
      <c r="C87" s="336"/>
      <c r="D87" s="337"/>
      <c r="H87" s="338"/>
      <c r="M87" s="338"/>
      <c r="AS87" s="316"/>
    </row>
    <row r="88" spans="1:45" s="291" customFormat="1">
      <c r="A88" s="293"/>
      <c r="B88" s="375"/>
      <c r="C88" s="336"/>
      <c r="D88" s="337"/>
      <c r="H88" s="338"/>
      <c r="M88" s="338"/>
      <c r="AS88" s="316"/>
    </row>
    <row r="89" spans="1:45" s="291" customFormat="1">
      <c r="A89" s="293"/>
      <c r="B89" s="375"/>
      <c r="C89" s="336"/>
      <c r="D89" s="337"/>
      <c r="H89" s="338"/>
      <c r="M89" s="338"/>
      <c r="AS89" s="316"/>
    </row>
    <row r="90" spans="1:45" s="291" customFormat="1">
      <c r="A90" s="293"/>
      <c r="B90" s="375"/>
      <c r="C90" s="336"/>
      <c r="D90" s="337"/>
      <c r="H90" s="338"/>
      <c r="M90" s="338"/>
      <c r="AS90" s="316"/>
    </row>
    <row r="91" spans="1:45" s="291" customFormat="1">
      <c r="A91" s="293"/>
      <c r="B91" s="375"/>
      <c r="C91" s="336"/>
      <c r="D91" s="337"/>
      <c r="H91" s="338"/>
      <c r="M91" s="338"/>
      <c r="AS91" s="316"/>
    </row>
    <row r="92" spans="1:45" s="291" customFormat="1">
      <c r="A92" s="293"/>
      <c r="B92" s="375"/>
      <c r="C92" s="336"/>
      <c r="D92" s="337"/>
      <c r="H92" s="338"/>
      <c r="M92" s="338"/>
      <c r="AS92" s="316"/>
    </row>
    <row r="93" spans="1:45" s="291" customFormat="1">
      <c r="A93" s="293"/>
      <c r="B93" s="375"/>
      <c r="C93" s="336"/>
      <c r="D93" s="337"/>
      <c r="H93" s="338"/>
      <c r="M93" s="338"/>
      <c r="AS93" s="316"/>
    </row>
    <row r="94" spans="1:45" s="291" customFormat="1">
      <c r="A94" s="293"/>
      <c r="B94" s="375"/>
      <c r="C94" s="336"/>
      <c r="D94" s="337"/>
      <c r="H94" s="338"/>
      <c r="M94" s="338"/>
      <c r="AS94" s="316"/>
    </row>
    <row r="95" spans="1:45" s="291" customFormat="1">
      <c r="A95" s="293"/>
      <c r="B95" s="375"/>
      <c r="C95" s="336"/>
      <c r="D95" s="337"/>
      <c r="H95" s="338"/>
      <c r="M95" s="338"/>
      <c r="AS95" s="316"/>
    </row>
    <row r="96" spans="1:45" s="291" customFormat="1">
      <c r="A96" s="293"/>
      <c r="B96" s="375"/>
      <c r="C96" s="336"/>
      <c r="D96" s="337"/>
      <c r="H96" s="338"/>
      <c r="M96" s="338"/>
      <c r="AS96" s="316"/>
    </row>
    <row r="97" spans="1:45" s="291" customFormat="1">
      <c r="A97" s="293"/>
      <c r="B97" s="375"/>
      <c r="C97" s="336"/>
      <c r="D97" s="337"/>
      <c r="H97" s="338"/>
      <c r="M97" s="338"/>
      <c r="AS97" s="316"/>
    </row>
    <row r="98" spans="1:45" s="291" customFormat="1">
      <c r="A98" s="293"/>
      <c r="B98" s="375"/>
      <c r="C98" s="336"/>
      <c r="D98" s="337"/>
      <c r="H98" s="338"/>
      <c r="M98" s="338"/>
      <c r="AS98" s="316"/>
    </row>
    <row r="99" spans="1:45" s="291" customFormat="1">
      <c r="A99" s="293"/>
      <c r="B99" s="375"/>
      <c r="C99" s="336"/>
      <c r="D99" s="337"/>
      <c r="H99" s="338"/>
      <c r="M99" s="338"/>
      <c r="AS99" s="316"/>
    </row>
    <row r="100" spans="1:45" s="291" customFormat="1">
      <c r="A100" s="293"/>
      <c r="B100" s="375"/>
      <c r="C100" s="336"/>
      <c r="D100" s="337"/>
      <c r="H100" s="338"/>
      <c r="M100" s="338"/>
      <c r="AS100" s="316"/>
    </row>
    <row r="101" spans="1:45" s="291" customFormat="1">
      <c r="A101" s="293"/>
      <c r="B101" s="375"/>
      <c r="C101" s="336"/>
      <c r="D101" s="337"/>
      <c r="H101" s="338"/>
      <c r="M101" s="338"/>
      <c r="AS101" s="316"/>
    </row>
    <row r="102" spans="1:45" s="291" customFormat="1">
      <c r="A102" s="293"/>
      <c r="B102" s="375"/>
      <c r="C102" s="336"/>
      <c r="D102" s="337"/>
      <c r="H102" s="338"/>
      <c r="M102" s="338"/>
      <c r="AS102" s="316"/>
    </row>
    <row r="103" spans="1:45" s="291" customFormat="1">
      <c r="A103" s="293"/>
      <c r="B103" s="375"/>
      <c r="C103" s="336"/>
      <c r="D103" s="337"/>
      <c r="H103" s="338"/>
      <c r="M103" s="338"/>
      <c r="AS103" s="316"/>
    </row>
    <row r="104" spans="1:45" s="291" customFormat="1">
      <c r="A104" s="293"/>
      <c r="B104" s="375"/>
      <c r="C104" s="336"/>
      <c r="D104" s="337"/>
      <c r="H104" s="338"/>
      <c r="M104" s="338"/>
      <c r="AS104" s="316"/>
    </row>
    <row r="105" spans="1:45" s="291" customFormat="1">
      <c r="A105" s="293"/>
      <c r="B105" s="375"/>
      <c r="C105" s="336"/>
      <c r="D105" s="337"/>
      <c r="H105" s="338"/>
      <c r="M105" s="338"/>
      <c r="AS105" s="316"/>
    </row>
    <row r="106" spans="1:45" s="291" customFormat="1">
      <c r="A106" s="293"/>
      <c r="B106" s="375"/>
      <c r="C106" s="336"/>
      <c r="D106" s="337"/>
      <c r="H106" s="338"/>
      <c r="M106" s="338"/>
      <c r="AS106" s="316"/>
    </row>
    <row r="107" spans="1:45" s="291" customFormat="1">
      <c r="A107" s="293"/>
      <c r="B107" s="375"/>
      <c r="C107" s="336"/>
      <c r="D107" s="337"/>
      <c r="H107" s="338"/>
      <c r="M107" s="338"/>
      <c r="AS107" s="316"/>
    </row>
    <row r="108" spans="1:45" s="291" customFormat="1">
      <c r="A108" s="293"/>
      <c r="B108" s="375"/>
      <c r="C108" s="336"/>
      <c r="D108" s="337"/>
      <c r="H108" s="338"/>
      <c r="M108" s="338"/>
      <c r="AS108" s="316"/>
    </row>
    <row r="109" spans="1:45" s="291" customFormat="1">
      <c r="A109" s="293"/>
      <c r="B109" s="375"/>
      <c r="C109" s="336"/>
      <c r="D109" s="337"/>
      <c r="H109" s="338"/>
      <c r="M109" s="338"/>
      <c r="AS109" s="316"/>
    </row>
    <row r="110" spans="1:45" s="291" customFormat="1">
      <c r="A110" s="293"/>
      <c r="B110" s="375"/>
      <c r="C110" s="336"/>
      <c r="D110" s="337"/>
      <c r="H110" s="338"/>
      <c r="M110" s="338"/>
      <c r="AS110" s="316"/>
    </row>
    <row r="111" spans="1:45" s="291" customFormat="1">
      <c r="A111" s="293"/>
      <c r="B111" s="375"/>
      <c r="C111" s="336"/>
      <c r="D111" s="337"/>
      <c r="H111" s="338"/>
      <c r="M111" s="338"/>
      <c r="AS111" s="316"/>
    </row>
    <row r="112" spans="1:45" s="291" customFormat="1">
      <c r="A112" s="293"/>
      <c r="B112" s="375"/>
      <c r="C112" s="336"/>
      <c r="D112" s="337"/>
      <c r="H112" s="338"/>
      <c r="M112" s="338"/>
      <c r="AS112" s="316"/>
    </row>
    <row r="113" spans="1:45" s="291" customFormat="1">
      <c r="A113" s="293"/>
      <c r="B113" s="375"/>
      <c r="C113" s="336"/>
      <c r="D113" s="337"/>
      <c r="H113" s="338"/>
      <c r="M113" s="338"/>
      <c r="AS113" s="316"/>
    </row>
    <row r="114" spans="1:45" s="291" customFormat="1">
      <c r="A114" s="293"/>
      <c r="B114" s="375"/>
      <c r="C114" s="336"/>
      <c r="D114" s="337"/>
      <c r="H114" s="338"/>
      <c r="M114" s="338"/>
      <c r="AS114" s="316"/>
    </row>
    <row r="115" spans="1:45" s="291" customFormat="1">
      <c r="A115" s="293"/>
      <c r="B115" s="375"/>
      <c r="C115" s="336"/>
      <c r="D115" s="337"/>
      <c r="H115" s="338"/>
      <c r="M115" s="338"/>
      <c r="AS115" s="316"/>
    </row>
    <row r="116" spans="1:45" s="291" customFormat="1">
      <c r="A116" s="293"/>
      <c r="B116" s="375"/>
      <c r="C116" s="336"/>
      <c r="D116" s="337"/>
      <c r="H116" s="338"/>
      <c r="M116" s="338"/>
      <c r="AS116" s="316"/>
    </row>
    <row r="117" spans="1:45" s="291" customFormat="1">
      <c r="A117" s="293"/>
      <c r="B117" s="375"/>
      <c r="C117" s="336"/>
      <c r="D117" s="337"/>
      <c r="H117" s="338"/>
      <c r="M117" s="338"/>
      <c r="AS117" s="316"/>
    </row>
    <row r="118" spans="1:45" s="291" customFormat="1">
      <c r="A118" s="293"/>
      <c r="B118" s="375"/>
      <c r="C118" s="336"/>
      <c r="D118" s="337"/>
      <c r="H118" s="338"/>
      <c r="M118" s="338"/>
      <c r="AS118" s="316"/>
    </row>
    <row r="119" spans="1:45" s="291" customFormat="1">
      <c r="A119" s="293"/>
      <c r="B119" s="375"/>
      <c r="C119" s="336"/>
      <c r="D119" s="337"/>
      <c r="H119" s="338"/>
      <c r="M119" s="338"/>
      <c r="AS119" s="316"/>
    </row>
    <row r="120" spans="1:45" s="291" customFormat="1">
      <c r="A120" s="293"/>
      <c r="B120" s="375"/>
      <c r="C120" s="336"/>
      <c r="D120" s="337"/>
      <c r="H120" s="338"/>
      <c r="M120" s="338"/>
      <c r="AS120" s="316"/>
    </row>
    <row r="121" spans="1:45" s="291" customFormat="1">
      <c r="A121" s="293"/>
      <c r="B121" s="375"/>
      <c r="C121" s="336"/>
      <c r="D121" s="337"/>
      <c r="H121" s="338"/>
      <c r="M121" s="338"/>
      <c r="AS121" s="316"/>
    </row>
    <row r="122" spans="1:45" s="291" customFormat="1">
      <c r="A122" s="293"/>
      <c r="B122" s="375"/>
      <c r="C122" s="336"/>
      <c r="D122" s="337"/>
      <c r="H122" s="338"/>
      <c r="M122" s="338"/>
      <c r="AS122" s="316"/>
    </row>
    <row r="123" spans="1:45" s="291" customFormat="1">
      <c r="A123" s="293"/>
      <c r="B123" s="375"/>
      <c r="C123" s="336"/>
      <c r="D123" s="337"/>
      <c r="H123" s="338"/>
      <c r="M123" s="338"/>
      <c r="AS123" s="316"/>
    </row>
    <row r="124" spans="1:45" s="291" customFormat="1">
      <c r="A124" s="293"/>
      <c r="B124" s="375"/>
      <c r="C124" s="336"/>
      <c r="D124" s="337"/>
      <c r="H124" s="338"/>
      <c r="M124" s="338"/>
      <c r="AS124" s="316"/>
    </row>
    <row r="125" spans="1:45" s="291" customFormat="1">
      <c r="A125" s="293"/>
      <c r="B125" s="375"/>
      <c r="C125" s="336"/>
      <c r="D125" s="337"/>
      <c r="H125" s="338"/>
      <c r="M125" s="338"/>
      <c r="AS125" s="316"/>
    </row>
    <row r="126" spans="1:45" s="291" customFormat="1">
      <c r="A126" s="293"/>
      <c r="B126" s="375"/>
      <c r="C126" s="336"/>
      <c r="D126" s="337"/>
      <c r="H126" s="338"/>
      <c r="M126" s="338"/>
      <c r="AS126" s="316"/>
    </row>
    <row r="127" spans="1:45" s="291" customFormat="1">
      <c r="A127" s="293"/>
      <c r="B127" s="375"/>
      <c r="C127" s="336"/>
      <c r="D127" s="337"/>
      <c r="H127" s="338"/>
      <c r="M127" s="338"/>
      <c r="AS127" s="316"/>
    </row>
    <row r="128" spans="1:45" s="291" customFormat="1">
      <c r="A128" s="293"/>
      <c r="B128" s="375"/>
      <c r="C128" s="336"/>
      <c r="D128" s="337"/>
      <c r="H128" s="338"/>
      <c r="M128" s="338"/>
      <c r="AS128" s="316"/>
    </row>
    <row r="129" spans="1:45" s="291" customFormat="1">
      <c r="A129" s="293"/>
      <c r="B129" s="375"/>
      <c r="C129" s="336"/>
      <c r="D129" s="337"/>
      <c r="H129" s="338"/>
      <c r="M129" s="338"/>
      <c r="AS129" s="316"/>
    </row>
    <row r="130" spans="1:45" s="291" customFormat="1">
      <c r="A130" s="293"/>
      <c r="B130" s="375"/>
      <c r="C130" s="336"/>
      <c r="D130" s="337"/>
      <c r="H130" s="338"/>
      <c r="M130" s="338"/>
      <c r="AS130" s="316"/>
    </row>
    <row r="131" spans="1:45" s="291" customFormat="1">
      <c r="A131" s="293"/>
      <c r="B131" s="375"/>
      <c r="C131" s="336"/>
      <c r="D131" s="337"/>
      <c r="H131" s="338"/>
      <c r="M131" s="338"/>
      <c r="AS131" s="316"/>
    </row>
    <row r="132" spans="1:45" s="291" customFormat="1">
      <c r="A132" s="293"/>
      <c r="B132" s="375"/>
      <c r="C132" s="336"/>
      <c r="D132" s="337"/>
      <c r="H132" s="338"/>
      <c r="M132" s="338"/>
      <c r="AS132" s="316"/>
    </row>
    <row r="133" spans="1:45" s="291" customFormat="1">
      <c r="A133" s="293"/>
      <c r="B133" s="375"/>
      <c r="C133" s="336"/>
      <c r="D133" s="337"/>
      <c r="H133" s="338"/>
      <c r="M133" s="338"/>
      <c r="AS133" s="316"/>
    </row>
    <row r="134" spans="1:45" s="291" customFormat="1">
      <c r="A134" s="293"/>
      <c r="B134" s="375"/>
      <c r="C134" s="336"/>
      <c r="D134" s="337"/>
      <c r="H134" s="338"/>
      <c r="M134" s="338"/>
      <c r="AS134" s="316"/>
    </row>
    <row r="135" spans="1:45" s="291" customFormat="1">
      <c r="A135" s="293"/>
      <c r="B135" s="375"/>
      <c r="C135" s="336"/>
      <c r="D135" s="337"/>
      <c r="H135" s="338"/>
      <c r="M135" s="338"/>
      <c r="AS135" s="316"/>
    </row>
    <row r="136" spans="1:45" s="291" customFormat="1">
      <c r="A136" s="293"/>
      <c r="B136" s="375"/>
      <c r="C136" s="336"/>
      <c r="D136" s="337"/>
      <c r="H136" s="338"/>
      <c r="M136" s="338"/>
      <c r="AS136" s="316"/>
    </row>
    <row r="137" spans="1:45" s="291" customFormat="1">
      <c r="A137" s="293"/>
      <c r="B137" s="375"/>
      <c r="C137" s="336"/>
      <c r="D137" s="337"/>
      <c r="H137" s="338"/>
      <c r="M137" s="338"/>
      <c r="AS137" s="316"/>
    </row>
    <row r="138" spans="1:45" s="291" customFormat="1">
      <c r="A138" s="293"/>
      <c r="B138" s="375"/>
      <c r="C138" s="336"/>
      <c r="D138" s="337"/>
      <c r="H138" s="338"/>
      <c r="M138" s="338"/>
      <c r="AS138" s="316"/>
    </row>
    <row r="139" spans="1:45" s="291" customFormat="1">
      <c r="A139" s="293"/>
      <c r="B139" s="375"/>
      <c r="C139" s="336"/>
      <c r="D139" s="337"/>
      <c r="H139" s="338"/>
      <c r="M139" s="338"/>
      <c r="AS139" s="316"/>
    </row>
    <row r="140" spans="1:45" s="291" customFormat="1">
      <c r="A140" s="293"/>
      <c r="B140" s="375"/>
      <c r="C140" s="336"/>
      <c r="D140" s="337"/>
      <c r="H140" s="338"/>
      <c r="M140" s="338"/>
      <c r="AS140" s="316"/>
    </row>
    <row r="141" spans="1:45" s="291" customFormat="1">
      <c r="A141" s="293"/>
      <c r="B141" s="375"/>
      <c r="C141" s="336"/>
      <c r="D141" s="337"/>
      <c r="H141" s="338"/>
      <c r="M141" s="338"/>
      <c r="AS141" s="316"/>
    </row>
    <row r="142" spans="1:45" s="291" customFormat="1">
      <c r="A142" s="293"/>
      <c r="B142" s="375"/>
      <c r="C142" s="336"/>
      <c r="D142" s="337"/>
      <c r="H142" s="338"/>
      <c r="M142" s="338"/>
      <c r="AS142" s="316"/>
    </row>
    <row r="143" spans="1:45" s="291" customFormat="1">
      <c r="A143" s="293"/>
      <c r="B143" s="375"/>
      <c r="C143" s="336"/>
      <c r="D143" s="337"/>
      <c r="H143" s="338"/>
      <c r="M143" s="338"/>
      <c r="AS143" s="316"/>
    </row>
    <row r="144" spans="1:45" s="291" customFormat="1">
      <c r="A144" s="293"/>
      <c r="B144" s="375"/>
      <c r="C144" s="336"/>
      <c r="D144" s="337"/>
      <c r="H144" s="338"/>
      <c r="M144" s="338"/>
      <c r="AS144" s="316"/>
    </row>
    <row r="145" spans="1:45" s="291" customFormat="1">
      <c r="A145" s="293"/>
      <c r="B145" s="375"/>
      <c r="C145" s="336"/>
      <c r="D145" s="337"/>
      <c r="H145" s="338"/>
      <c r="M145" s="338"/>
      <c r="AS145" s="316"/>
    </row>
    <row r="146" spans="1:45" s="291" customFormat="1">
      <c r="A146" s="293"/>
      <c r="B146" s="375"/>
      <c r="C146" s="336"/>
      <c r="D146" s="337"/>
      <c r="H146" s="338"/>
      <c r="M146" s="338"/>
      <c r="AS146" s="316"/>
    </row>
    <row r="147" spans="1:45" s="291" customFormat="1">
      <c r="A147" s="293"/>
      <c r="B147" s="375"/>
      <c r="C147" s="336"/>
      <c r="D147" s="337"/>
      <c r="H147" s="338"/>
      <c r="M147" s="338"/>
      <c r="AS147" s="316"/>
    </row>
    <row r="148" spans="1:45" s="291" customFormat="1">
      <c r="A148" s="293"/>
      <c r="B148" s="375"/>
      <c r="C148" s="336"/>
      <c r="D148" s="337"/>
      <c r="H148" s="338"/>
      <c r="M148" s="338"/>
      <c r="AS148" s="316"/>
    </row>
    <row r="149" spans="1:45" s="291" customFormat="1">
      <c r="A149" s="293"/>
      <c r="B149" s="375"/>
      <c r="C149" s="336"/>
      <c r="D149" s="337"/>
      <c r="H149" s="338"/>
      <c r="M149" s="338"/>
      <c r="AS149" s="316"/>
    </row>
    <row r="150" spans="1:45" s="291" customFormat="1">
      <c r="A150" s="293"/>
      <c r="B150" s="375"/>
      <c r="C150" s="336"/>
      <c r="D150" s="337"/>
      <c r="H150" s="338"/>
      <c r="M150" s="338"/>
      <c r="AS150" s="316"/>
    </row>
    <row r="151" spans="1:45" s="291" customFormat="1">
      <c r="A151" s="293"/>
      <c r="B151" s="375"/>
      <c r="C151" s="336"/>
      <c r="D151" s="337"/>
      <c r="H151" s="338"/>
      <c r="M151" s="338"/>
      <c r="AS151" s="316"/>
    </row>
    <row r="152" spans="1:45" s="291" customFormat="1">
      <c r="A152" s="293"/>
      <c r="B152" s="375"/>
      <c r="C152" s="336"/>
      <c r="D152" s="337"/>
      <c r="H152" s="338"/>
      <c r="M152" s="338"/>
      <c r="AS152" s="316"/>
    </row>
    <row r="153" spans="1:45" s="291" customFormat="1">
      <c r="A153" s="293"/>
      <c r="B153" s="375"/>
      <c r="C153" s="336"/>
      <c r="D153" s="337"/>
      <c r="H153" s="338"/>
      <c r="M153" s="338"/>
      <c r="AS153" s="316"/>
    </row>
    <row r="154" spans="1:45" s="291" customFormat="1">
      <c r="A154" s="293"/>
      <c r="B154" s="375"/>
      <c r="C154" s="336"/>
      <c r="D154" s="337"/>
      <c r="H154" s="338"/>
      <c r="M154" s="338"/>
      <c r="AS154" s="316"/>
    </row>
    <row r="155" spans="1:45" s="291" customFormat="1">
      <c r="A155" s="293"/>
      <c r="B155" s="375"/>
      <c r="C155" s="336"/>
      <c r="D155" s="337"/>
      <c r="H155" s="338"/>
      <c r="M155" s="338"/>
      <c r="AS155" s="316"/>
    </row>
    <row r="156" spans="1:45" s="291" customFormat="1">
      <c r="A156" s="293"/>
      <c r="B156" s="375"/>
      <c r="C156" s="336"/>
      <c r="D156" s="337"/>
      <c r="H156" s="338"/>
      <c r="M156" s="338"/>
      <c r="AS156" s="316"/>
    </row>
    <row r="157" spans="1:45" s="291" customFormat="1">
      <c r="A157" s="293"/>
      <c r="B157" s="375"/>
      <c r="C157" s="336"/>
      <c r="D157" s="337"/>
      <c r="H157" s="338"/>
      <c r="M157" s="338"/>
      <c r="AS157" s="316"/>
    </row>
    <row r="158" spans="1:45" s="291" customFormat="1">
      <c r="A158" s="293"/>
      <c r="B158" s="375"/>
      <c r="C158" s="336"/>
      <c r="D158" s="337"/>
      <c r="H158" s="338"/>
      <c r="M158" s="338"/>
      <c r="AS158" s="316"/>
    </row>
    <row r="159" spans="1:45" s="291" customFormat="1">
      <c r="A159" s="293"/>
      <c r="B159" s="375"/>
      <c r="C159" s="336"/>
      <c r="D159" s="337"/>
      <c r="H159" s="338"/>
      <c r="M159" s="338"/>
      <c r="AS159" s="316"/>
    </row>
    <row r="160" spans="1:45" s="291" customFormat="1">
      <c r="A160" s="293"/>
      <c r="B160" s="375"/>
      <c r="C160" s="336"/>
      <c r="D160" s="337"/>
      <c r="H160" s="338"/>
      <c r="M160" s="338"/>
      <c r="AS160" s="316"/>
    </row>
    <row r="161" spans="1:45" s="291" customFormat="1">
      <c r="A161" s="293"/>
      <c r="B161" s="375"/>
      <c r="C161" s="336"/>
      <c r="D161" s="337"/>
      <c r="H161" s="338"/>
      <c r="M161" s="338"/>
      <c r="AS161" s="316"/>
    </row>
    <row r="162" spans="1:45" s="291" customFormat="1">
      <c r="A162" s="293"/>
      <c r="B162" s="375"/>
      <c r="C162" s="336"/>
      <c r="D162" s="337"/>
      <c r="H162" s="338"/>
      <c r="M162" s="338"/>
      <c r="AS162" s="316"/>
    </row>
    <row r="163" spans="1:45" s="291" customFormat="1">
      <c r="A163" s="293"/>
      <c r="B163" s="375"/>
      <c r="C163" s="336"/>
      <c r="D163" s="337"/>
      <c r="H163" s="338"/>
      <c r="M163" s="338"/>
      <c r="AS163" s="316"/>
    </row>
    <row r="164" spans="1:45" s="291" customFormat="1">
      <c r="A164" s="293"/>
      <c r="B164" s="375"/>
      <c r="C164" s="336"/>
      <c r="D164" s="337"/>
      <c r="H164" s="338"/>
      <c r="M164" s="338"/>
      <c r="AS164" s="316"/>
    </row>
    <row r="165" spans="1:45" s="291" customFormat="1">
      <c r="A165" s="293"/>
      <c r="B165" s="375"/>
      <c r="C165" s="336"/>
      <c r="D165" s="337"/>
      <c r="H165" s="338"/>
      <c r="M165" s="338"/>
      <c r="AS165" s="316"/>
    </row>
    <row r="166" spans="1:45" s="291" customFormat="1">
      <c r="A166" s="293"/>
      <c r="B166" s="375"/>
      <c r="C166" s="336"/>
      <c r="D166" s="337"/>
      <c r="H166" s="338"/>
      <c r="M166" s="338"/>
      <c r="AS166" s="316"/>
    </row>
    <row r="167" spans="1:45" s="291" customFormat="1">
      <c r="A167" s="293"/>
      <c r="B167" s="375"/>
      <c r="C167" s="336"/>
      <c r="D167" s="337"/>
      <c r="H167" s="338"/>
      <c r="M167" s="338"/>
      <c r="AS167" s="316"/>
    </row>
    <row r="168" spans="1:45" s="291" customFormat="1">
      <c r="A168" s="293"/>
      <c r="B168" s="375"/>
      <c r="C168" s="336"/>
      <c r="D168" s="337"/>
      <c r="H168" s="338"/>
      <c r="M168" s="338"/>
      <c r="AS168" s="316"/>
    </row>
    <row r="169" spans="1:45" s="291" customFormat="1">
      <c r="A169" s="293"/>
      <c r="B169" s="375"/>
      <c r="C169" s="336"/>
      <c r="D169" s="337"/>
      <c r="H169" s="338"/>
      <c r="M169" s="338"/>
      <c r="AS169" s="316"/>
    </row>
    <row r="170" spans="1:45" s="291" customFormat="1">
      <c r="A170" s="293"/>
      <c r="B170" s="375"/>
      <c r="C170" s="336"/>
      <c r="D170" s="337"/>
      <c r="H170" s="338"/>
      <c r="M170" s="338"/>
      <c r="AS170" s="316"/>
    </row>
    <row r="171" spans="1:45" s="291" customFormat="1">
      <c r="A171" s="293"/>
      <c r="B171" s="375"/>
      <c r="C171" s="336"/>
      <c r="D171" s="337"/>
      <c r="H171" s="338"/>
      <c r="M171" s="338"/>
      <c r="AS171" s="316"/>
    </row>
    <row r="172" spans="1:45" s="291" customFormat="1">
      <c r="A172" s="293"/>
      <c r="B172" s="375"/>
      <c r="C172" s="336"/>
      <c r="D172" s="337"/>
      <c r="H172" s="338"/>
      <c r="M172" s="338"/>
      <c r="AS172" s="316"/>
    </row>
    <row r="173" spans="1:45" s="291" customFormat="1">
      <c r="A173" s="293"/>
      <c r="B173" s="375"/>
      <c r="C173" s="336"/>
      <c r="D173" s="337"/>
      <c r="H173" s="338"/>
      <c r="M173" s="338"/>
      <c r="AS173" s="316"/>
    </row>
    <row r="174" spans="1:45" s="291" customFormat="1">
      <c r="A174" s="293"/>
      <c r="B174" s="375"/>
      <c r="C174" s="336"/>
      <c r="D174" s="337"/>
      <c r="H174" s="338"/>
      <c r="M174" s="338"/>
      <c r="AS174" s="316"/>
    </row>
    <row r="175" spans="1:45" s="291" customFormat="1">
      <c r="A175" s="293"/>
      <c r="B175" s="375"/>
      <c r="C175" s="336"/>
      <c r="D175" s="337"/>
      <c r="H175" s="338"/>
      <c r="M175" s="338"/>
      <c r="AS175" s="316"/>
    </row>
    <row r="176" spans="1:45" s="291" customFormat="1">
      <c r="A176" s="293"/>
      <c r="B176" s="375"/>
      <c r="C176" s="336"/>
      <c r="D176" s="337"/>
      <c r="H176" s="338"/>
      <c r="M176" s="338"/>
      <c r="AS176" s="316"/>
    </row>
    <row r="177" spans="1:45" s="291" customFormat="1">
      <c r="A177" s="293"/>
      <c r="B177" s="375"/>
      <c r="C177" s="336"/>
      <c r="D177" s="337"/>
      <c r="H177" s="338"/>
      <c r="M177" s="338"/>
      <c r="AS177" s="316"/>
    </row>
    <row r="178" spans="1:45" s="291" customFormat="1">
      <c r="A178" s="293"/>
      <c r="B178" s="375"/>
      <c r="C178" s="336"/>
      <c r="D178" s="337"/>
      <c r="H178" s="338"/>
      <c r="M178" s="338"/>
      <c r="AS178" s="316"/>
    </row>
    <row r="179" spans="1:45" s="291" customFormat="1">
      <c r="A179" s="293"/>
      <c r="B179" s="375"/>
      <c r="C179" s="336"/>
      <c r="D179" s="337"/>
      <c r="H179" s="338"/>
      <c r="M179" s="338"/>
      <c r="AS179" s="316"/>
    </row>
    <row r="180" spans="1:45" s="291" customFormat="1">
      <c r="A180" s="293"/>
      <c r="B180" s="375"/>
      <c r="C180" s="336"/>
      <c r="D180" s="337"/>
      <c r="H180" s="338"/>
      <c r="M180" s="338"/>
      <c r="AS180" s="316"/>
    </row>
    <row r="181" spans="1:45" s="291" customFormat="1">
      <c r="A181" s="293"/>
      <c r="B181" s="375"/>
      <c r="C181" s="336"/>
      <c r="D181" s="337"/>
      <c r="H181" s="338"/>
      <c r="M181" s="338"/>
      <c r="AS181" s="316"/>
    </row>
    <row r="182" spans="1:45" s="291" customFormat="1">
      <c r="A182" s="293"/>
      <c r="B182" s="375"/>
      <c r="C182" s="336"/>
      <c r="D182" s="337"/>
      <c r="H182" s="338"/>
      <c r="M182" s="338"/>
      <c r="AS182" s="316"/>
    </row>
    <row r="183" spans="1:45" s="291" customFormat="1">
      <c r="A183" s="293"/>
      <c r="B183" s="375"/>
      <c r="C183" s="336"/>
      <c r="D183" s="337"/>
      <c r="H183" s="338"/>
      <c r="M183" s="338"/>
      <c r="AS183" s="316"/>
    </row>
    <row r="184" spans="1:45" s="291" customFormat="1">
      <c r="A184" s="293"/>
      <c r="B184" s="375"/>
      <c r="C184" s="336"/>
      <c r="D184" s="337"/>
      <c r="H184" s="338"/>
      <c r="M184" s="338"/>
      <c r="AS184" s="316"/>
    </row>
    <row r="185" spans="1:45" s="291" customFormat="1">
      <c r="A185" s="293"/>
      <c r="B185" s="375"/>
      <c r="C185" s="336"/>
      <c r="D185" s="337"/>
      <c r="H185" s="338"/>
      <c r="M185" s="338"/>
      <c r="AS185" s="316"/>
    </row>
    <row r="186" spans="1:45" s="291" customFormat="1">
      <c r="A186" s="293"/>
      <c r="B186" s="375"/>
      <c r="C186" s="336"/>
      <c r="D186" s="337"/>
      <c r="H186" s="338"/>
      <c r="M186" s="338"/>
      <c r="AS186" s="316"/>
    </row>
    <row r="187" spans="1:45" s="291" customFormat="1">
      <c r="A187" s="293"/>
      <c r="B187" s="375"/>
      <c r="C187" s="336"/>
      <c r="D187" s="337"/>
      <c r="H187" s="338"/>
      <c r="M187" s="338"/>
      <c r="AS187" s="316"/>
    </row>
    <row r="188" spans="1:45" s="291" customFormat="1">
      <c r="A188" s="293"/>
      <c r="B188" s="375"/>
      <c r="C188" s="336"/>
      <c r="D188" s="337"/>
      <c r="H188" s="338"/>
      <c r="M188" s="338"/>
      <c r="AS188" s="316"/>
    </row>
    <row r="189" spans="1:45" s="291" customFormat="1">
      <c r="A189" s="293"/>
      <c r="B189" s="375"/>
      <c r="C189" s="336"/>
      <c r="D189" s="337"/>
      <c r="H189" s="338"/>
      <c r="M189" s="338"/>
      <c r="AS189" s="316"/>
    </row>
    <row r="190" spans="1:45" s="291" customFormat="1">
      <c r="A190" s="293"/>
      <c r="B190" s="375"/>
      <c r="C190" s="336"/>
      <c r="D190" s="337"/>
      <c r="H190" s="338"/>
      <c r="M190" s="338"/>
      <c r="AS190" s="316"/>
    </row>
    <row r="191" spans="1:45" s="291" customFormat="1">
      <c r="A191" s="293"/>
      <c r="B191" s="375"/>
      <c r="C191" s="336"/>
      <c r="D191" s="337"/>
      <c r="H191" s="338"/>
      <c r="M191" s="338"/>
      <c r="AS191" s="316"/>
    </row>
    <row r="192" spans="1:45" s="291" customFormat="1">
      <c r="A192" s="293"/>
      <c r="B192" s="375"/>
      <c r="C192" s="336"/>
      <c r="D192" s="337"/>
      <c r="H192" s="338"/>
      <c r="M192" s="338"/>
      <c r="AS192" s="316"/>
    </row>
    <row r="193" spans="1:45" s="291" customFormat="1">
      <c r="A193" s="293"/>
      <c r="B193" s="375"/>
      <c r="C193" s="336"/>
      <c r="D193" s="337"/>
      <c r="H193" s="338"/>
      <c r="M193" s="338"/>
      <c r="AS193" s="316"/>
    </row>
    <row r="194" spans="1:45" s="291" customFormat="1">
      <c r="A194" s="293"/>
      <c r="B194" s="375"/>
      <c r="C194" s="336"/>
      <c r="D194" s="337"/>
      <c r="H194" s="338"/>
      <c r="M194" s="338"/>
      <c r="AS194" s="316"/>
    </row>
    <row r="195" spans="1:45" s="291" customFormat="1">
      <c r="A195" s="293"/>
      <c r="B195" s="375"/>
      <c r="C195" s="336"/>
      <c r="D195" s="337"/>
      <c r="H195" s="338"/>
      <c r="M195" s="338"/>
      <c r="AS195" s="316"/>
    </row>
    <row r="196" spans="1:45" s="291" customFormat="1">
      <c r="A196" s="293"/>
      <c r="B196" s="375"/>
      <c r="C196" s="336"/>
      <c r="D196" s="337"/>
      <c r="H196" s="338"/>
      <c r="M196" s="338"/>
      <c r="AS196" s="316"/>
    </row>
    <row r="197" spans="1:45" s="291" customFormat="1">
      <c r="A197" s="293"/>
      <c r="B197" s="375"/>
      <c r="C197" s="336"/>
      <c r="D197" s="337"/>
      <c r="H197" s="338"/>
      <c r="M197" s="338"/>
      <c r="AS197" s="316"/>
    </row>
    <row r="198" spans="1:45" s="291" customFormat="1">
      <c r="A198" s="293"/>
      <c r="B198" s="375"/>
      <c r="C198" s="336"/>
      <c r="D198" s="337"/>
      <c r="H198" s="338"/>
      <c r="M198" s="338"/>
      <c r="AS198" s="316"/>
    </row>
    <row r="199" spans="1:45" s="291" customFormat="1">
      <c r="A199" s="293"/>
      <c r="B199" s="375"/>
      <c r="C199" s="336"/>
      <c r="D199" s="337"/>
      <c r="H199" s="338"/>
      <c r="M199" s="338"/>
      <c r="AS199" s="316"/>
    </row>
    <row r="200" spans="1:45" s="291" customFormat="1">
      <c r="A200" s="293"/>
      <c r="B200" s="375"/>
      <c r="C200" s="336"/>
      <c r="D200" s="337"/>
      <c r="H200" s="338"/>
      <c r="M200" s="338"/>
      <c r="AS200" s="316"/>
    </row>
    <row r="201" spans="1:45" s="291" customFormat="1">
      <c r="A201" s="293"/>
      <c r="B201" s="375"/>
      <c r="C201" s="336"/>
      <c r="D201" s="337"/>
      <c r="H201" s="338"/>
      <c r="M201" s="338"/>
      <c r="AS201" s="316"/>
    </row>
    <row r="202" spans="1:45" s="291" customFormat="1">
      <c r="A202" s="293"/>
      <c r="B202" s="375"/>
      <c r="C202" s="336"/>
      <c r="D202" s="337"/>
      <c r="H202" s="338"/>
      <c r="M202" s="338"/>
      <c r="AS202" s="316"/>
    </row>
    <row r="203" spans="1:45" s="291" customFormat="1">
      <c r="A203" s="293"/>
      <c r="B203" s="375"/>
      <c r="C203" s="336"/>
      <c r="D203" s="337"/>
      <c r="H203" s="338"/>
      <c r="M203" s="338"/>
      <c r="AS203" s="316"/>
    </row>
    <row r="204" spans="1:45" s="291" customFormat="1">
      <c r="A204" s="293"/>
      <c r="B204" s="375"/>
      <c r="C204" s="336"/>
      <c r="D204" s="337"/>
      <c r="H204" s="338"/>
      <c r="M204" s="338"/>
      <c r="AS204" s="316"/>
    </row>
    <row r="205" spans="1:45" s="291" customFormat="1">
      <c r="A205" s="293"/>
      <c r="B205" s="375"/>
      <c r="C205" s="336"/>
      <c r="D205" s="337"/>
      <c r="H205" s="338"/>
      <c r="M205" s="338"/>
      <c r="AS205" s="316"/>
    </row>
    <row r="206" spans="1:45" s="291" customFormat="1">
      <c r="A206" s="293"/>
      <c r="B206" s="375"/>
      <c r="C206" s="336"/>
      <c r="D206" s="337"/>
      <c r="H206" s="338"/>
      <c r="M206" s="338"/>
      <c r="AS206" s="316"/>
    </row>
    <row r="207" spans="1:45" s="291" customFormat="1">
      <c r="A207" s="293"/>
      <c r="B207" s="375"/>
      <c r="C207" s="336"/>
      <c r="D207" s="337"/>
      <c r="H207" s="338"/>
      <c r="M207" s="338"/>
      <c r="AS207" s="316"/>
    </row>
    <row r="208" spans="1:45" s="291" customFormat="1">
      <c r="A208" s="293"/>
      <c r="B208" s="375"/>
      <c r="C208" s="336"/>
      <c r="D208" s="337"/>
      <c r="H208" s="338"/>
      <c r="M208" s="338"/>
      <c r="AS208" s="316"/>
    </row>
    <row r="209" spans="1:45" s="291" customFormat="1">
      <c r="A209" s="293"/>
      <c r="B209" s="375"/>
      <c r="C209" s="336"/>
      <c r="D209" s="337"/>
      <c r="H209" s="338"/>
      <c r="M209" s="338"/>
      <c r="AS209" s="316"/>
    </row>
    <row r="210" spans="1:45" s="291" customFormat="1">
      <c r="A210" s="293"/>
      <c r="B210" s="375"/>
      <c r="C210" s="336"/>
      <c r="D210" s="337"/>
      <c r="H210" s="338"/>
      <c r="M210" s="338"/>
      <c r="AS210" s="316"/>
    </row>
    <row r="211" spans="1:45" s="291" customFormat="1">
      <c r="A211" s="293"/>
      <c r="B211" s="375"/>
      <c r="C211" s="336"/>
      <c r="D211" s="337"/>
      <c r="H211" s="338"/>
      <c r="M211" s="338"/>
      <c r="AS211" s="316"/>
    </row>
    <row r="212" spans="1:45" s="291" customFormat="1">
      <c r="A212" s="293"/>
      <c r="B212" s="375"/>
      <c r="C212" s="336"/>
      <c r="D212" s="337"/>
      <c r="H212" s="338"/>
      <c r="M212" s="338"/>
      <c r="AS212" s="316"/>
    </row>
    <row r="213" spans="1:45" s="291" customFormat="1">
      <c r="A213" s="293"/>
      <c r="B213" s="375"/>
      <c r="C213" s="336"/>
      <c r="D213" s="337"/>
      <c r="H213" s="338"/>
      <c r="M213" s="338"/>
      <c r="AS213" s="316"/>
    </row>
    <row r="214" spans="1:45" s="291" customFormat="1">
      <c r="A214" s="293"/>
      <c r="B214" s="375"/>
      <c r="C214" s="336"/>
      <c r="D214" s="337"/>
      <c r="H214" s="338"/>
      <c r="M214" s="338"/>
      <c r="AS214" s="316"/>
    </row>
    <row r="215" spans="1:45" s="291" customFormat="1">
      <c r="A215" s="293"/>
      <c r="B215" s="375"/>
      <c r="C215" s="336"/>
      <c r="D215" s="337"/>
      <c r="H215" s="338"/>
      <c r="M215" s="338"/>
      <c r="AS215" s="316"/>
    </row>
    <row r="216" spans="1:45" s="291" customFormat="1">
      <c r="A216" s="293"/>
      <c r="B216" s="375"/>
      <c r="C216" s="336"/>
      <c r="D216" s="337"/>
      <c r="H216" s="338"/>
      <c r="M216" s="338"/>
      <c r="AS216" s="316"/>
    </row>
    <row r="217" spans="1:45" s="291" customFormat="1">
      <c r="A217" s="293"/>
      <c r="B217" s="375"/>
      <c r="C217" s="336"/>
      <c r="D217" s="337"/>
      <c r="H217" s="338"/>
      <c r="M217" s="338"/>
      <c r="AS217" s="316"/>
    </row>
    <row r="218" spans="1:45" s="291" customFormat="1">
      <c r="A218" s="293"/>
      <c r="B218" s="375"/>
      <c r="C218" s="336"/>
      <c r="D218" s="337"/>
      <c r="H218" s="338"/>
      <c r="M218" s="338"/>
      <c r="AS218" s="316"/>
    </row>
    <row r="219" spans="1:45" s="291" customFormat="1">
      <c r="A219" s="293"/>
      <c r="B219" s="375"/>
      <c r="C219" s="336"/>
      <c r="D219" s="337"/>
      <c r="H219" s="338"/>
      <c r="M219" s="338"/>
      <c r="AS219" s="316"/>
    </row>
    <row r="220" spans="1:45" s="291" customFormat="1">
      <c r="A220" s="293"/>
      <c r="B220" s="375"/>
      <c r="C220" s="336"/>
      <c r="D220" s="337"/>
      <c r="H220" s="338"/>
      <c r="M220" s="338"/>
      <c r="AS220" s="316"/>
    </row>
    <row r="221" spans="1:45" s="291" customFormat="1">
      <c r="A221" s="293"/>
      <c r="B221" s="375"/>
      <c r="C221" s="336"/>
      <c r="D221" s="337"/>
      <c r="H221" s="338"/>
      <c r="M221" s="338"/>
      <c r="AS221" s="316"/>
    </row>
    <row r="222" spans="1:45" s="291" customFormat="1">
      <c r="A222" s="293"/>
      <c r="B222" s="375"/>
      <c r="C222" s="336"/>
      <c r="D222" s="337"/>
      <c r="H222" s="338"/>
      <c r="M222" s="338"/>
      <c r="AS222" s="316"/>
    </row>
    <row r="223" spans="1:45" s="291" customFormat="1">
      <c r="A223" s="293"/>
      <c r="B223" s="375"/>
      <c r="C223" s="336"/>
      <c r="D223" s="337"/>
      <c r="H223" s="338"/>
      <c r="M223" s="338"/>
      <c r="AS223" s="316"/>
    </row>
    <row r="224" spans="1:45" s="291" customFormat="1">
      <c r="A224" s="293"/>
      <c r="B224" s="375"/>
      <c r="C224" s="336"/>
      <c r="D224" s="337"/>
      <c r="H224" s="338"/>
      <c r="M224" s="338"/>
      <c r="AS224" s="316"/>
    </row>
    <row r="225" spans="1:45" s="291" customFormat="1">
      <c r="A225" s="293"/>
      <c r="B225" s="375"/>
      <c r="C225" s="336"/>
      <c r="D225" s="337"/>
      <c r="H225" s="338"/>
      <c r="M225" s="338"/>
      <c r="AS225" s="316"/>
    </row>
    <row r="226" spans="1:45" s="291" customFormat="1">
      <c r="A226" s="293"/>
      <c r="B226" s="375"/>
      <c r="C226" s="336"/>
      <c r="D226" s="337"/>
      <c r="H226" s="338"/>
      <c r="M226" s="338"/>
      <c r="AS226" s="316"/>
    </row>
    <row r="227" spans="1:45" s="291" customFormat="1">
      <c r="A227" s="293"/>
      <c r="B227" s="375"/>
      <c r="C227" s="336"/>
      <c r="D227" s="337"/>
      <c r="H227" s="338"/>
      <c r="M227" s="338"/>
      <c r="AS227" s="316"/>
    </row>
    <row r="228" spans="1:45" s="291" customFormat="1">
      <c r="A228" s="293"/>
      <c r="B228" s="375"/>
      <c r="C228" s="336"/>
      <c r="D228" s="337"/>
      <c r="H228" s="338"/>
      <c r="M228" s="338"/>
      <c r="AS228" s="316"/>
    </row>
    <row r="229" spans="1:45" s="291" customFormat="1">
      <c r="A229" s="293"/>
      <c r="B229" s="375"/>
      <c r="C229" s="336"/>
      <c r="D229" s="337"/>
      <c r="H229" s="338"/>
      <c r="M229" s="338"/>
      <c r="AS229" s="316"/>
    </row>
    <row r="230" spans="1:45" s="291" customFormat="1">
      <c r="A230" s="293"/>
      <c r="B230" s="375"/>
      <c r="C230" s="336"/>
      <c r="D230" s="337"/>
      <c r="H230" s="338"/>
      <c r="M230" s="338"/>
      <c r="AS230" s="316"/>
    </row>
    <row r="231" spans="1:45" s="291" customFormat="1">
      <c r="A231" s="293"/>
      <c r="B231" s="375"/>
      <c r="C231" s="336"/>
      <c r="D231" s="337"/>
      <c r="H231" s="338"/>
      <c r="M231" s="338"/>
      <c r="AS231" s="316"/>
    </row>
    <row r="232" spans="1:45" s="291" customFormat="1">
      <c r="A232" s="293"/>
      <c r="B232" s="375"/>
      <c r="C232" s="336"/>
      <c r="D232" s="337"/>
      <c r="H232" s="338"/>
      <c r="M232" s="338"/>
      <c r="AS232" s="316"/>
    </row>
    <row r="233" spans="1:45" s="291" customFormat="1">
      <c r="A233" s="293"/>
      <c r="B233" s="375"/>
      <c r="C233" s="336"/>
      <c r="D233" s="337"/>
      <c r="H233" s="338"/>
      <c r="M233" s="338"/>
      <c r="AS233" s="316"/>
    </row>
    <row r="234" spans="1:45" s="291" customFormat="1">
      <c r="A234" s="293"/>
      <c r="B234" s="375"/>
      <c r="C234" s="336"/>
      <c r="D234" s="337"/>
      <c r="H234" s="338"/>
      <c r="M234" s="338"/>
      <c r="AS234" s="316"/>
    </row>
    <row r="235" spans="1:45" s="291" customFormat="1">
      <c r="A235" s="293"/>
      <c r="B235" s="375"/>
      <c r="C235" s="336"/>
      <c r="D235" s="337"/>
      <c r="H235" s="338"/>
      <c r="M235" s="338"/>
      <c r="AS235" s="316"/>
    </row>
    <row r="236" spans="1:45" s="291" customFormat="1">
      <c r="A236" s="293"/>
      <c r="B236" s="375"/>
      <c r="C236" s="336"/>
      <c r="D236" s="337"/>
      <c r="H236" s="338"/>
      <c r="M236" s="338"/>
      <c r="AS236" s="316"/>
    </row>
    <row r="237" spans="1:45" s="291" customFormat="1">
      <c r="A237" s="293"/>
      <c r="B237" s="375"/>
      <c r="C237" s="336"/>
      <c r="D237" s="337"/>
      <c r="H237" s="338"/>
      <c r="M237" s="338"/>
      <c r="AS237" s="316"/>
    </row>
    <row r="238" spans="1:45" s="291" customFormat="1">
      <c r="A238" s="293"/>
      <c r="B238" s="375"/>
      <c r="C238" s="336"/>
      <c r="D238" s="337"/>
      <c r="H238" s="338"/>
      <c r="M238" s="338"/>
      <c r="AS238" s="316"/>
    </row>
    <row r="239" spans="1:45" s="291" customFormat="1">
      <c r="A239" s="293"/>
      <c r="B239" s="375"/>
      <c r="C239" s="336"/>
      <c r="D239" s="337"/>
      <c r="H239" s="338"/>
      <c r="M239" s="338"/>
      <c r="AS239" s="316"/>
    </row>
    <row r="240" spans="1:45" s="291" customFormat="1">
      <c r="A240" s="293"/>
      <c r="B240" s="375"/>
      <c r="C240" s="336"/>
      <c r="D240" s="337"/>
      <c r="H240" s="338"/>
      <c r="M240" s="338"/>
      <c r="AS240" s="316"/>
    </row>
    <row r="241" spans="1:45" s="291" customFormat="1">
      <c r="A241" s="293"/>
      <c r="B241" s="375"/>
      <c r="C241" s="336"/>
      <c r="D241" s="337"/>
      <c r="H241" s="338"/>
      <c r="M241" s="338"/>
      <c r="AS241" s="316"/>
    </row>
    <row r="242" spans="1:45" s="291" customFormat="1">
      <c r="A242" s="293"/>
      <c r="B242" s="375"/>
      <c r="C242" s="336"/>
      <c r="D242" s="337"/>
      <c r="H242" s="338"/>
      <c r="M242" s="338"/>
      <c r="AS242" s="316"/>
    </row>
    <row r="243" spans="1:45" s="291" customFormat="1">
      <c r="A243" s="293"/>
      <c r="B243" s="375"/>
      <c r="C243" s="336"/>
      <c r="D243" s="337"/>
      <c r="H243" s="338"/>
      <c r="M243" s="338"/>
      <c r="AS243" s="316"/>
    </row>
    <row r="244" spans="1:45" s="291" customFormat="1">
      <c r="A244" s="293"/>
      <c r="B244" s="375"/>
      <c r="C244" s="336"/>
      <c r="D244" s="337"/>
      <c r="H244" s="338"/>
      <c r="M244" s="338"/>
      <c r="AS244" s="316"/>
    </row>
    <row r="245" spans="1:45" s="291" customFormat="1">
      <c r="A245" s="293"/>
      <c r="B245" s="375"/>
      <c r="C245" s="336"/>
      <c r="D245" s="337"/>
      <c r="H245" s="338"/>
      <c r="M245" s="338"/>
      <c r="AS245" s="316"/>
    </row>
    <row r="246" spans="1:45" s="291" customFormat="1">
      <c r="A246" s="293"/>
      <c r="B246" s="375"/>
      <c r="C246" s="336"/>
      <c r="D246" s="337"/>
      <c r="H246" s="338"/>
      <c r="M246" s="338"/>
      <c r="AS246" s="316"/>
    </row>
    <row r="247" spans="1:45" s="291" customFormat="1">
      <c r="A247" s="293"/>
      <c r="B247" s="375"/>
      <c r="C247" s="336"/>
      <c r="D247" s="337"/>
      <c r="H247" s="338"/>
      <c r="M247" s="338"/>
      <c r="AS247" s="316"/>
    </row>
    <row r="248" spans="1:45" s="291" customFormat="1">
      <c r="A248" s="293"/>
      <c r="B248" s="375"/>
      <c r="C248" s="336"/>
      <c r="D248" s="337"/>
      <c r="H248" s="338"/>
      <c r="M248" s="338"/>
      <c r="AS248" s="316"/>
    </row>
    <row r="249" spans="1:45" s="291" customFormat="1">
      <c r="A249" s="293"/>
      <c r="B249" s="375"/>
      <c r="C249" s="336"/>
      <c r="D249" s="337"/>
      <c r="H249" s="338"/>
      <c r="M249" s="338"/>
      <c r="AS249" s="316"/>
    </row>
    <row r="250" spans="1:45" s="291" customFormat="1">
      <c r="A250" s="293"/>
      <c r="B250" s="375"/>
      <c r="C250" s="336"/>
      <c r="D250" s="337"/>
      <c r="H250" s="338"/>
      <c r="M250" s="338"/>
      <c r="AS250" s="316"/>
    </row>
    <row r="251" spans="1:45" s="291" customFormat="1">
      <c r="A251" s="293"/>
      <c r="B251" s="375"/>
      <c r="C251" s="336"/>
      <c r="D251" s="337"/>
      <c r="H251" s="338"/>
      <c r="M251" s="338"/>
      <c r="AS251" s="316"/>
    </row>
    <row r="252" spans="1:45" s="291" customFormat="1">
      <c r="A252" s="293"/>
      <c r="B252" s="375"/>
      <c r="C252" s="336"/>
      <c r="D252" s="337"/>
      <c r="H252" s="338"/>
      <c r="M252" s="338"/>
      <c r="AS252" s="316"/>
    </row>
    <row r="253" spans="1:45" s="291" customFormat="1">
      <c r="A253" s="293"/>
      <c r="B253" s="375"/>
      <c r="C253" s="336"/>
      <c r="D253" s="337"/>
      <c r="H253" s="338"/>
      <c r="M253" s="338"/>
      <c r="AS253" s="316"/>
    </row>
    <row r="254" spans="1:45" s="291" customFormat="1">
      <c r="A254" s="293"/>
      <c r="B254" s="375"/>
      <c r="C254" s="336"/>
      <c r="D254" s="337"/>
      <c r="H254" s="338"/>
      <c r="M254" s="338"/>
      <c r="AS254" s="316"/>
    </row>
    <row r="255" spans="1:45" s="291" customFormat="1">
      <c r="A255" s="293"/>
      <c r="B255" s="375"/>
      <c r="C255" s="336"/>
      <c r="D255" s="337"/>
      <c r="H255" s="338"/>
      <c r="M255" s="338"/>
      <c r="AS255" s="316"/>
    </row>
    <row r="256" spans="1:45" s="291" customFormat="1">
      <c r="A256" s="293"/>
      <c r="B256" s="375"/>
      <c r="C256" s="336"/>
      <c r="D256" s="337"/>
      <c r="H256" s="338"/>
      <c r="M256" s="338"/>
      <c r="AS256" s="316"/>
    </row>
    <row r="257" spans="1:45" s="291" customFormat="1">
      <c r="A257" s="293"/>
      <c r="B257" s="375"/>
      <c r="C257" s="336"/>
      <c r="D257" s="337"/>
      <c r="H257" s="338"/>
      <c r="M257" s="338"/>
      <c r="AS257" s="316"/>
    </row>
    <row r="258" spans="1:45" s="291" customFormat="1">
      <c r="A258" s="293"/>
      <c r="B258" s="375"/>
      <c r="C258" s="336"/>
      <c r="D258" s="337"/>
      <c r="H258" s="338"/>
      <c r="M258" s="338"/>
      <c r="AS258" s="316"/>
    </row>
    <row r="259" spans="1:45" s="291" customFormat="1">
      <c r="A259" s="293"/>
      <c r="B259" s="375"/>
      <c r="C259" s="336"/>
      <c r="D259" s="337"/>
      <c r="H259" s="338"/>
      <c r="M259" s="338"/>
      <c r="AS259" s="316"/>
    </row>
    <row r="260" spans="1:45" s="291" customFormat="1">
      <c r="A260" s="293"/>
      <c r="B260" s="375"/>
      <c r="C260" s="336"/>
      <c r="D260" s="337"/>
      <c r="H260" s="338"/>
      <c r="M260" s="338"/>
      <c r="AS260" s="316"/>
    </row>
    <row r="261" spans="1:45" s="291" customFormat="1">
      <c r="A261" s="293"/>
      <c r="B261" s="375"/>
      <c r="C261" s="336"/>
      <c r="D261" s="337"/>
      <c r="H261" s="338"/>
      <c r="M261" s="338"/>
      <c r="AS261" s="316"/>
    </row>
    <row r="262" spans="1:45" s="291" customFormat="1">
      <c r="A262" s="293"/>
      <c r="B262" s="375"/>
      <c r="C262" s="336"/>
      <c r="D262" s="337"/>
      <c r="H262" s="338"/>
      <c r="M262" s="338"/>
      <c r="AS262" s="316"/>
    </row>
    <row r="263" spans="1:45" s="291" customFormat="1">
      <c r="A263" s="293"/>
      <c r="B263" s="375"/>
      <c r="C263" s="336"/>
      <c r="D263" s="337"/>
      <c r="H263" s="338"/>
      <c r="M263" s="338"/>
      <c r="AS263" s="316"/>
    </row>
    <row r="264" spans="1:45" s="291" customFormat="1">
      <c r="A264" s="293"/>
      <c r="B264" s="375"/>
      <c r="C264" s="336"/>
      <c r="D264" s="337"/>
      <c r="H264" s="338"/>
      <c r="M264" s="338"/>
      <c r="AS264" s="316"/>
    </row>
    <row r="265" spans="1:45" s="291" customFormat="1">
      <c r="A265" s="293"/>
      <c r="B265" s="375"/>
      <c r="C265" s="336"/>
      <c r="D265" s="337"/>
      <c r="H265" s="338"/>
      <c r="M265" s="338"/>
      <c r="AS265" s="316"/>
    </row>
    <row r="266" spans="1:45" s="291" customFormat="1">
      <c r="A266" s="293"/>
      <c r="B266" s="375"/>
      <c r="C266" s="336"/>
      <c r="D266" s="337"/>
      <c r="H266" s="338"/>
      <c r="M266" s="338"/>
      <c r="AS266" s="316"/>
    </row>
    <row r="267" spans="1:45" s="291" customFormat="1">
      <c r="A267" s="293"/>
      <c r="B267" s="375"/>
      <c r="C267" s="336"/>
      <c r="D267" s="337"/>
      <c r="H267" s="338"/>
      <c r="M267" s="338"/>
      <c r="AS267" s="316"/>
    </row>
    <row r="268" spans="1:45" s="291" customFormat="1">
      <c r="A268" s="293"/>
      <c r="B268" s="375"/>
      <c r="C268" s="336"/>
      <c r="D268" s="337"/>
      <c r="H268" s="338"/>
      <c r="M268" s="338"/>
      <c r="AS268" s="316"/>
    </row>
    <row r="269" spans="1:45" s="291" customFormat="1">
      <c r="A269" s="293"/>
      <c r="B269" s="375"/>
      <c r="C269" s="336"/>
      <c r="D269" s="337"/>
      <c r="H269" s="338"/>
      <c r="M269" s="338"/>
      <c r="AS269" s="316"/>
    </row>
    <row r="270" spans="1:45" s="291" customFormat="1">
      <c r="A270" s="293"/>
      <c r="B270" s="375"/>
      <c r="C270" s="336"/>
      <c r="D270" s="337"/>
      <c r="H270" s="338"/>
      <c r="M270" s="338"/>
      <c r="AS270" s="316"/>
    </row>
    <row r="271" spans="1:45" s="291" customFormat="1">
      <c r="A271" s="293"/>
      <c r="B271" s="375"/>
      <c r="C271" s="336"/>
      <c r="D271" s="337"/>
      <c r="H271" s="338"/>
      <c r="M271" s="338"/>
      <c r="AS271" s="316"/>
    </row>
    <row r="272" spans="1:45" s="291" customFormat="1">
      <c r="A272" s="293"/>
      <c r="B272" s="375"/>
      <c r="C272" s="336"/>
      <c r="D272" s="337"/>
      <c r="H272" s="338"/>
      <c r="M272" s="338"/>
      <c r="AS272" s="316"/>
    </row>
    <row r="273" spans="1:45" s="291" customFormat="1">
      <c r="A273" s="293"/>
      <c r="B273" s="375"/>
      <c r="C273" s="336"/>
      <c r="D273" s="337"/>
      <c r="H273" s="338"/>
      <c r="M273" s="338"/>
      <c r="AS273" s="316"/>
    </row>
    <row r="274" spans="1:45" s="291" customFormat="1">
      <c r="A274" s="293"/>
      <c r="B274" s="375"/>
      <c r="C274" s="336"/>
      <c r="D274" s="337"/>
      <c r="H274" s="338"/>
      <c r="M274" s="338"/>
      <c r="AS274" s="316"/>
    </row>
    <row r="275" spans="1:45" s="291" customFormat="1">
      <c r="A275" s="293"/>
      <c r="B275" s="375"/>
      <c r="C275" s="336"/>
      <c r="D275" s="337"/>
      <c r="H275" s="338"/>
      <c r="M275" s="338"/>
      <c r="AS275" s="316"/>
    </row>
    <row r="276" spans="1:45" s="291" customFormat="1">
      <c r="A276" s="293"/>
      <c r="B276" s="375"/>
      <c r="C276" s="336"/>
      <c r="D276" s="337"/>
      <c r="H276" s="338"/>
      <c r="M276" s="338"/>
      <c r="AS276" s="316"/>
    </row>
    <row r="277" spans="1:45" s="291" customFormat="1">
      <c r="A277" s="293"/>
      <c r="B277" s="375"/>
      <c r="C277" s="336"/>
      <c r="D277" s="337"/>
      <c r="H277" s="338"/>
      <c r="M277" s="338"/>
      <c r="AS277" s="316"/>
    </row>
    <row r="278" spans="1:45" s="291" customFormat="1">
      <c r="A278" s="293"/>
      <c r="B278" s="375"/>
      <c r="C278" s="336"/>
      <c r="D278" s="337"/>
      <c r="H278" s="338"/>
      <c r="M278" s="338"/>
      <c r="AS278" s="316"/>
    </row>
    <row r="279" spans="1:45" s="291" customFormat="1">
      <c r="A279" s="293"/>
      <c r="B279" s="375"/>
      <c r="C279" s="336"/>
      <c r="D279" s="337"/>
      <c r="H279" s="338"/>
      <c r="M279" s="338"/>
      <c r="AS279" s="316"/>
    </row>
    <row r="280" spans="1:45" s="291" customFormat="1">
      <c r="A280" s="293"/>
      <c r="B280" s="375"/>
      <c r="C280" s="336"/>
      <c r="D280" s="337"/>
      <c r="H280" s="338"/>
      <c r="M280" s="338"/>
      <c r="AS280" s="316"/>
    </row>
    <row r="281" spans="1:45" s="291" customFormat="1">
      <c r="A281" s="293"/>
      <c r="B281" s="375"/>
      <c r="C281" s="336"/>
      <c r="D281" s="337"/>
      <c r="H281" s="338"/>
      <c r="M281" s="338"/>
      <c r="AS281" s="316"/>
    </row>
    <row r="282" spans="1:45" s="291" customFormat="1">
      <c r="A282" s="293"/>
      <c r="B282" s="375"/>
      <c r="C282" s="336"/>
      <c r="D282" s="337"/>
      <c r="H282" s="338"/>
      <c r="M282" s="338"/>
      <c r="AS282" s="316"/>
    </row>
    <row r="283" spans="1:45" s="291" customFormat="1">
      <c r="A283" s="293"/>
      <c r="B283" s="375"/>
      <c r="C283" s="336"/>
      <c r="D283" s="337"/>
      <c r="H283" s="338"/>
      <c r="M283" s="338"/>
      <c r="AS283" s="316"/>
    </row>
    <row r="284" spans="1:45" s="291" customFormat="1">
      <c r="A284" s="293"/>
      <c r="B284" s="375"/>
      <c r="C284" s="336"/>
      <c r="D284" s="337"/>
      <c r="H284" s="338"/>
      <c r="M284" s="338"/>
      <c r="AS284" s="316"/>
    </row>
    <row r="285" spans="1:45" s="291" customFormat="1">
      <c r="A285" s="293"/>
      <c r="B285" s="375"/>
      <c r="C285" s="336"/>
      <c r="D285" s="337"/>
      <c r="H285" s="338"/>
      <c r="M285" s="338"/>
      <c r="AS285" s="316"/>
    </row>
    <row r="286" spans="1:45" s="291" customFormat="1">
      <c r="A286" s="293"/>
      <c r="B286" s="375"/>
      <c r="C286" s="336"/>
      <c r="D286" s="337"/>
      <c r="H286" s="338"/>
      <c r="M286" s="338"/>
      <c r="AS286" s="316"/>
    </row>
    <row r="287" spans="1:45" s="291" customFormat="1">
      <c r="A287" s="293"/>
      <c r="B287" s="375"/>
      <c r="C287" s="336"/>
      <c r="D287" s="337"/>
      <c r="H287" s="338"/>
      <c r="M287" s="338"/>
      <c r="AS287" s="316"/>
    </row>
    <row r="288" spans="1:45" s="291" customFormat="1">
      <c r="A288" s="293"/>
      <c r="B288" s="375"/>
      <c r="C288" s="336"/>
      <c r="D288" s="337"/>
      <c r="H288" s="338"/>
      <c r="M288" s="338"/>
      <c r="AS288" s="316"/>
    </row>
    <row r="289" spans="1:45" s="291" customFormat="1">
      <c r="A289" s="293"/>
      <c r="B289" s="375"/>
      <c r="C289" s="336"/>
      <c r="D289" s="337"/>
      <c r="H289" s="338"/>
      <c r="M289" s="338"/>
      <c r="AS289" s="316"/>
    </row>
    <row r="290" spans="1:45" s="291" customFormat="1">
      <c r="A290" s="293"/>
      <c r="B290" s="375"/>
      <c r="C290" s="336"/>
      <c r="D290" s="337"/>
      <c r="H290" s="338"/>
      <c r="M290" s="338"/>
      <c r="AS290" s="316"/>
    </row>
    <row r="291" spans="1:45" s="291" customFormat="1">
      <c r="A291" s="293"/>
      <c r="B291" s="375"/>
      <c r="C291" s="336"/>
      <c r="D291" s="337"/>
      <c r="H291" s="338"/>
      <c r="M291" s="338"/>
      <c r="AS291" s="316"/>
    </row>
    <row r="292" spans="1:45" s="291" customFormat="1">
      <c r="A292" s="293"/>
      <c r="B292" s="375"/>
      <c r="C292" s="336"/>
      <c r="D292" s="337"/>
      <c r="H292" s="338"/>
      <c r="M292" s="338"/>
      <c r="AS292" s="316"/>
    </row>
    <row r="293" spans="1:45" s="291" customFormat="1">
      <c r="A293" s="293"/>
      <c r="B293" s="375"/>
      <c r="C293" s="336"/>
      <c r="D293" s="337"/>
      <c r="H293" s="338"/>
      <c r="M293" s="338"/>
      <c r="AS293" s="316"/>
    </row>
    <row r="294" spans="1:45" s="291" customFormat="1">
      <c r="A294" s="293"/>
      <c r="B294" s="375"/>
      <c r="C294" s="336"/>
      <c r="D294" s="337"/>
      <c r="H294" s="338"/>
      <c r="M294" s="338"/>
      <c r="AS294" s="316"/>
    </row>
    <row r="295" spans="1:45" s="291" customFormat="1">
      <c r="A295" s="293"/>
      <c r="B295" s="375"/>
      <c r="C295" s="336"/>
      <c r="D295" s="337"/>
      <c r="H295" s="338"/>
      <c r="M295" s="338"/>
      <c r="AS295" s="316"/>
    </row>
    <row r="296" spans="1:45" s="291" customFormat="1">
      <c r="A296" s="293"/>
      <c r="B296" s="375"/>
      <c r="C296" s="336"/>
      <c r="D296" s="337"/>
      <c r="H296" s="338"/>
      <c r="M296" s="338"/>
      <c r="AS296" s="316"/>
    </row>
    <row r="297" spans="1:45" s="291" customFormat="1">
      <c r="A297" s="293"/>
      <c r="B297" s="375"/>
      <c r="C297" s="336"/>
      <c r="D297" s="337"/>
      <c r="H297" s="338"/>
      <c r="M297" s="338"/>
      <c r="AS297" s="316"/>
    </row>
    <row r="298" spans="1:45" s="291" customFormat="1">
      <c r="A298" s="293"/>
      <c r="B298" s="375"/>
      <c r="C298" s="336"/>
      <c r="D298" s="337"/>
      <c r="H298" s="338"/>
      <c r="M298" s="338"/>
      <c r="AS298" s="316"/>
    </row>
    <row r="299" spans="1:45" s="291" customFormat="1">
      <c r="A299" s="293"/>
      <c r="B299" s="375"/>
      <c r="C299" s="336"/>
      <c r="D299" s="337"/>
      <c r="H299" s="338"/>
      <c r="M299" s="338"/>
      <c r="AS299" s="316"/>
    </row>
    <row r="300" spans="1:45" s="291" customFormat="1">
      <c r="A300" s="293"/>
      <c r="B300" s="375"/>
      <c r="C300" s="336"/>
      <c r="D300" s="337"/>
      <c r="H300" s="338"/>
      <c r="M300" s="338"/>
      <c r="AS300" s="316"/>
    </row>
    <row r="301" spans="1:45" s="291" customFormat="1">
      <c r="A301" s="293"/>
      <c r="B301" s="375"/>
      <c r="C301" s="336"/>
      <c r="D301" s="337"/>
      <c r="H301" s="338"/>
      <c r="M301" s="338"/>
      <c r="AS301" s="316"/>
    </row>
    <row r="302" spans="1:45" s="291" customFormat="1">
      <c r="A302" s="293"/>
      <c r="B302" s="375"/>
      <c r="C302" s="336"/>
      <c r="D302" s="337"/>
      <c r="H302" s="338"/>
      <c r="M302" s="338"/>
      <c r="AS302" s="316"/>
    </row>
    <row r="303" spans="1:45" s="291" customFormat="1">
      <c r="A303" s="293"/>
      <c r="B303" s="375"/>
      <c r="C303" s="336"/>
      <c r="D303" s="337"/>
      <c r="H303" s="338"/>
      <c r="M303" s="338"/>
      <c r="AS303" s="316"/>
    </row>
    <row r="304" spans="1:45" s="291" customFormat="1">
      <c r="A304" s="293"/>
      <c r="B304" s="375"/>
      <c r="C304" s="336"/>
      <c r="D304" s="337"/>
      <c r="H304" s="338"/>
      <c r="M304" s="338"/>
      <c r="AS304" s="316"/>
    </row>
    <row r="305" spans="1:45" s="291" customFormat="1">
      <c r="A305" s="293"/>
      <c r="B305" s="375"/>
      <c r="C305" s="336"/>
      <c r="D305" s="337"/>
      <c r="H305" s="338"/>
      <c r="M305" s="338"/>
      <c r="AS305" s="316"/>
    </row>
    <row r="306" spans="1:45" s="291" customFormat="1">
      <c r="A306" s="293"/>
      <c r="B306" s="375"/>
      <c r="C306" s="336"/>
      <c r="D306" s="337"/>
      <c r="H306" s="338"/>
      <c r="M306" s="338"/>
      <c r="AS306" s="316"/>
    </row>
    <row r="307" spans="1:45" s="291" customFormat="1">
      <c r="A307" s="293"/>
      <c r="B307" s="375"/>
      <c r="C307" s="336"/>
      <c r="D307" s="337"/>
      <c r="H307" s="338"/>
      <c r="M307" s="338"/>
      <c r="AS307" s="316"/>
    </row>
    <row r="308" spans="1:45" s="291" customFormat="1">
      <c r="A308" s="293"/>
      <c r="B308" s="375"/>
      <c r="C308" s="336"/>
      <c r="D308" s="337"/>
      <c r="H308" s="338"/>
      <c r="M308" s="338"/>
      <c r="AS308" s="316"/>
    </row>
    <row r="309" spans="1:45" s="291" customFormat="1">
      <c r="A309" s="293"/>
      <c r="B309" s="375"/>
      <c r="C309" s="336"/>
      <c r="D309" s="337"/>
      <c r="H309" s="338"/>
      <c r="M309" s="338"/>
      <c r="AS309" s="316"/>
    </row>
    <row r="310" spans="1:45" s="291" customFormat="1">
      <c r="A310" s="293"/>
      <c r="B310" s="375"/>
      <c r="C310" s="336"/>
      <c r="D310" s="337"/>
      <c r="H310" s="338"/>
      <c r="M310" s="338"/>
      <c r="AS310" s="316"/>
    </row>
    <row r="311" spans="1:45" s="291" customFormat="1">
      <c r="A311" s="293"/>
      <c r="B311" s="375"/>
      <c r="C311" s="336"/>
      <c r="D311" s="337"/>
      <c r="H311" s="338"/>
      <c r="M311" s="338"/>
      <c r="AS311" s="316"/>
    </row>
    <row r="312" spans="1:45" s="291" customFormat="1">
      <c r="A312" s="293"/>
      <c r="B312" s="375"/>
      <c r="C312" s="336"/>
      <c r="D312" s="337"/>
      <c r="H312" s="338"/>
      <c r="M312" s="338"/>
      <c r="AS312" s="316"/>
    </row>
    <row r="313" spans="1:45" s="291" customFormat="1">
      <c r="A313" s="293"/>
      <c r="B313" s="375"/>
      <c r="C313" s="336"/>
      <c r="D313" s="337"/>
      <c r="H313" s="338"/>
      <c r="M313" s="338"/>
      <c r="AS313" s="316"/>
    </row>
    <row r="314" spans="1:45" s="291" customFormat="1">
      <c r="A314" s="293"/>
      <c r="B314" s="375"/>
      <c r="C314" s="336"/>
      <c r="D314" s="337"/>
      <c r="H314" s="338"/>
      <c r="M314" s="338"/>
      <c r="AS314" s="316"/>
    </row>
    <row r="315" spans="1:45" s="291" customFormat="1">
      <c r="A315" s="293"/>
      <c r="B315" s="375"/>
      <c r="C315" s="336"/>
      <c r="D315" s="337"/>
      <c r="H315" s="338"/>
      <c r="M315" s="338"/>
      <c r="AS315" s="316"/>
    </row>
    <row r="316" spans="1:45" s="291" customFormat="1">
      <c r="A316" s="293"/>
      <c r="B316" s="375"/>
      <c r="C316" s="336"/>
      <c r="D316" s="337"/>
      <c r="H316" s="338"/>
      <c r="M316" s="338"/>
      <c r="AS316" s="316"/>
    </row>
    <row r="317" spans="1:45" s="291" customFormat="1">
      <c r="A317" s="293"/>
      <c r="B317" s="375"/>
      <c r="C317" s="336"/>
      <c r="D317" s="337"/>
      <c r="H317" s="338"/>
      <c r="M317" s="338"/>
      <c r="AS317" s="316"/>
    </row>
    <row r="318" spans="1:45" s="291" customFormat="1">
      <c r="A318" s="293"/>
      <c r="B318" s="375"/>
      <c r="C318" s="336"/>
      <c r="D318" s="337"/>
      <c r="H318" s="338"/>
      <c r="M318" s="338"/>
      <c r="AS318" s="316"/>
    </row>
    <row r="319" spans="1:45" s="291" customFormat="1">
      <c r="A319" s="293"/>
      <c r="B319" s="375"/>
      <c r="C319" s="336"/>
      <c r="D319" s="337"/>
      <c r="H319" s="338"/>
      <c r="M319" s="338"/>
      <c r="AS319" s="316"/>
    </row>
    <row r="320" spans="1:45" s="291" customFormat="1">
      <c r="A320" s="293"/>
      <c r="B320" s="375"/>
      <c r="C320" s="336"/>
      <c r="D320" s="337"/>
      <c r="H320" s="338"/>
      <c r="M320" s="338"/>
      <c r="AS320" s="316"/>
    </row>
    <row r="321" spans="1:45" s="291" customFormat="1">
      <c r="A321" s="293"/>
      <c r="B321" s="375"/>
      <c r="C321" s="336"/>
      <c r="D321" s="337"/>
      <c r="H321" s="338"/>
      <c r="M321" s="338"/>
      <c r="AS321" s="316"/>
    </row>
    <row r="322" spans="1:45" s="291" customFormat="1">
      <c r="A322" s="293"/>
      <c r="B322" s="375"/>
      <c r="C322" s="336"/>
      <c r="D322" s="337"/>
      <c r="H322" s="338"/>
      <c r="M322" s="338"/>
      <c r="AS322" s="316"/>
    </row>
    <row r="323" spans="1:45" s="291" customFormat="1">
      <c r="A323" s="293"/>
      <c r="B323" s="375"/>
      <c r="C323" s="336"/>
      <c r="D323" s="337"/>
      <c r="H323" s="338"/>
      <c r="M323" s="338"/>
      <c r="AS323" s="316"/>
    </row>
    <row r="324" spans="1:45" s="291" customFormat="1">
      <c r="A324" s="293"/>
      <c r="B324" s="375"/>
      <c r="C324" s="336"/>
      <c r="D324" s="337"/>
      <c r="H324" s="338"/>
      <c r="M324" s="338"/>
      <c r="AS324" s="316"/>
    </row>
    <row r="325" spans="1:45" s="291" customFormat="1">
      <c r="A325" s="293"/>
      <c r="B325" s="375"/>
      <c r="C325" s="336"/>
      <c r="D325" s="337"/>
      <c r="H325" s="338"/>
      <c r="M325" s="338"/>
      <c r="AS325" s="316"/>
    </row>
    <row r="326" spans="1:45" s="291" customFormat="1">
      <c r="A326" s="293"/>
      <c r="B326" s="375"/>
      <c r="C326" s="336"/>
      <c r="D326" s="337"/>
      <c r="H326" s="338"/>
      <c r="M326" s="338"/>
      <c r="AS326" s="316"/>
    </row>
    <row r="327" spans="1:45" s="291" customFormat="1">
      <c r="A327" s="293"/>
      <c r="B327" s="375"/>
      <c r="C327" s="336"/>
      <c r="D327" s="337"/>
      <c r="H327" s="338"/>
      <c r="M327" s="338"/>
      <c r="AS327" s="316"/>
    </row>
    <row r="328" spans="1:45" s="291" customFormat="1">
      <c r="A328" s="293"/>
      <c r="B328" s="375"/>
      <c r="C328" s="336"/>
      <c r="D328" s="337"/>
      <c r="H328" s="338"/>
      <c r="M328" s="338"/>
      <c r="AS328" s="316"/>
    </row>
    <row r="329" spans="1:45" s="291" customFormat="1">
      <c r="A329" s="293"/>
      <c r="B329" s="375"/>
      <c r="C329" s="336"/>
      <c r="D329" s="337"/>
      <c r="H329" s="338"/>
      <c r="M329" s="338"/>
      <c r="AS329" s="316"/>
    </row>
    <row r="330" spans="1:45" s="291" customFormat="1">
      <c r="A330" s="293"/>
      <c r="B330" s="375"/>
      <c r="C330" s="336"/>
      <c r="D330" s="337"/>
      <c r="H330" s="338"/>
      <c r="M330" s="338"/>
      <c r="AS330" s="316"/>
    </row>
    <row r="331" spans="1:45" s="291" customFormat="1">
      <c r="A331" s="293"/>
      <c r="B331" s="375"/>
      <c r="C331" s="336"/>
      <c r="D331" s="337"/>
      <c r="H331" s="338"/>
      <c r="M331" s="338"/>
      <c r="AS331" s="316"/>
    </row>
    <row r="332" spans="1:45" s="291" customFormat="1">
      <c r="A332" s="293"/>
      <c r="B332" s="375"/>
      <c r="C332" s="336"/>
      <c r="D332" s="337"/>
      <c r="H332" s="338"/>
      <c r="M332" s="338"/>
      <c r="AS332" s="316"/>
    </row>
    <row r="333" spans="1:45" s="291" customFormat="1">
      <c r="A333" s="293"/>
      <c r="B333" s="375"/>
      <c r="C333" s="336"/>
      <c r="D333" s="337"/>
      <c r="H333" s="338"/>
      <c r="M333" s="338"/>
      <c r="AS333" s="316"/>
    </row>
    <row r="334" spans="1:45" s="291" customFormat="1">
      <c r="A334" s="293"/>
      <c r="B334" s="375"/>
      <c r="C334" s="336"/>
      <c r="D334" s="337"/>
      <c r="H334" s="338"/>
      <c r="M334" s="338"/>
      <c r="AS334" s="316"/>
    </row>
    <row r="335" spans="1:45" s="291" customFormat="1">
      <c r="A335" s="293"/>
      <c r="B335" s="375"/>
      <c r="C335" s="336"/>
      <c r="D335" s="337"/>
      <c r="H335" s="338"/>
      <c r="M335" s="338"/>
      <c r="AS335" s="316"/>
    </row>
    <row r="336" spans="1:45" s="291" customFormat="1">
      <c r="A336" s="293"/>
      <c r="B336" s="375"/>
      <c r="C336" s="336"/>
      <c r="D336" s="337"/>
      <c r="H336" s="338"/>
      <c r="M336" s="338"/>
      <c r="AS336" s="316"/>
    </row>
    <row r="337" spans="1:45" s="291" customFormat="1">
      <c r="A337" s="293"/>
      <c r="B337" s="375"/>
      <c r="C337" s="336"/>
      <c r="D337" s="337"/>
      <c r="H337" s="338"/>
      <c r="M337" s="338"/>
      <c r="AS337" s="316"/>
    </row>
    <row r="338" spans="1:45" s="291" customFormat="1">
      <c r="A338" s="293"/>
      <c r="B338" s="375"/>
      <c r="C338" s="336"/>
      <c r="D338" s="337"/>
      <c r="H338" s="338"/>
      <c r="M338" s="338"/>
      <c r="AS338" s="316"/>
    </row>
    <row r="339" spans="1:45" s="291" customFormat="1">
      <c r="A339" s="293"/>
      <c r="B339" s="375"/>
      <c r="C339" s="336"/>
      <c r="D339" s="337"/>
      <c r="H339" s="338"/>
      <c r="M339" s="338"/>
      <c r="AS339" s="316"/>
    </row>
    <row r="340" spans="1:45" s="291" customFormat="1">
      <c r="A340" s="293"/>
      <c r="B340" s="375"/>
      <c r="C340" s="336"/>
      <c r="D340" s="337"/>
      <c r="H340" s="338"/>
      <c r="M340" s="338"/>
      <c r="AS340" s="316"/>
    </row>
    <row r="341" spans="1:45" s="291" customFormat="1">
      <c r="A341" s="293"/>
      <c r="B341" s="375"/>
      <c r="C341" s="336"/>
      <c r="D341" s="337"/>
      <c r="H341" s="338"/>
      <c r="M341" s="338"/>
      <c r="AS341" s="316"/>
    </row>
    <row r="342" spans="1:45" s="291" customFormat="1">
      <c r="A342" s="293"/>
      <c r="B342" s="375"/>
      <c r="C342" s="336"/>
      <c r="D342" s="337"/>
      <c r="H342" s="338"/>
      <c r="M342" s="338"/>
      <c r="AS342" s="316"/>
    </row>
    <row r="343" spans="1:45" s="291" customFormat="1">
      <c r="A343" s="293"/>
      <c r="B343" s="375"/>
      <c r="C343" s="336"/>
      <c r="D343" s="337"/>
      <c r="H343" s="338"/>
      <c r="M343" s="338"/>
      <c r="AS343" s="316"/>
    </row>
    <row r="344" spans="1:45" s="291" customFormat="1">
      <c r="A344" s="293"/>
      <c r="B344" s="375"/>
      <c r="C344" s="336"/>
      <c r="D344" s="337"/>
      <c r="H344" s="338"/>
      <c r="M344" s="338"/>
      <c r="AS344" s="316"/>
    </row>
    <row r="345" spans="1:45" s="291" customFormat="1">
      <c r="A345" s="293"/>
      <c r="B345" s="375"/>
      <c r="C345" s="336"/>
      <c r="D345" s="337"/>
      <c r="H345" s="338"/>
      <c r="M345" s="338"/>
      <c r="AS345" s="316"/>
    </row>
    <row r="346" spans="1:45" s="291" customFormat="1">
      <c r="A346" s="293"/>
      <c r="B346" s="375"/>
      <c r="C346" s="336"/>
      <c r="D346" s="337"/>
      <c r="H346" s="338"/>
      <c r="M346" s="338"/>
      <c r="AS346" s="316"/>
    </row>
    <row r="347" spans="1:45" s="291" customFormat="1">
      <c r="A347" s="293"/>
      <c r="B347" s="375"/>
      <c r="C347" s="336"/>
      <c r="D347" s="337"/>
      <c r="H347" s="338"/>
      <c r="M347" s="338"/>
      <c r="AS347" s="316"/>
    </row>
    <row r="348" spans="1:45" s="291" customFormat="1">
      <c r="A348" s="293"/>
      <c r="B348" s="375"/>
      <c r="C348" s="336"/>
      <c r="D348" s="337"/>
      <c r="H348" s="338"/>
      <c r="M348" s="338"/>
      <c r="AS348" s="316"/>
    </row>
    <row r="349" spans="1:45" s="291" customFormat="1">
      <c r="A349" s="293"/>
      <c r="B349" s="375"/>
      <c r="C349" s="336"/>
      <c r="D349" s="337"/>
      <c r="H349" s="338"/>
      <c r="M349" s="338"/>
      <c r="AS349" s="316"/>
    </row>
    <row r="350" spans="1:45" s="291" customFormat="1">
      <c r="A350" s="293"/>
      <c r="B350" s="375"/>
      <c r="C350" s="336"/>
      <c r="D350" s="337"/>
      <c r="H350" s="338"/>
      <c r="M350" s="338"/>
      <c r="AS350" s="316"/>
    </row>
    <row r="351" spans="1:45" s="291" customFormat="1">
      <c r="A351" s="293"/>
      <c r="B351" s="375"/>
      <c r="C351" s="336"/>
      <c r="D351" s="337"/>
      <c r="H351" s="338"/>
      <c r="M351" s="338"/>
      <c r="AS351" s="316"/>
    </row>
    <row r="352" spans="1:45" s="291" customFormat="1">
      <c r="A352" s="293"/>
      <c r="B352" s="375"/>
      <c r="C352" s="336"/>
      <c r="D352" s="337"/>
      <c r="H352" s="338"/>
      <c r="M352" s="338"/>
      <c r="AS352" s="316"/>
    </row>
    <row r="353" spans="1:45" s="291" customFormat="1">
      <c r="A353" s="293"/>
      <c r="B353" s="375"/>
      <c r="C353" s="336"/>
      <c r="D353" s="337"/>
      <c r="H353" s="338"/>
      <c r="M353" s="338"/>
      <c r="AS353" s="316"/>
    </row>
    <row r="354" spans="1:45" s="291" customFormat="1">
      <c r="A354" s="293"/>
      <c r="B354" s="375"/>
      <c r="C354" s="336"/>
      <c r="D354" s="337"/>
      <c r="H354" s="338"/>
      <c r="M354" s="338"/>
      <c r="AS354" s="316"/>
    </row>
    <row r="355" spans="1:45" s="291" customFormat="1">
      <c r="A355" s="293"/>
      <c r="B355" s="375"/>
      <c r="C355" s="336"/>
      <c r="D355" s="337"/>
      <c r="H355" s="338"/>
      <c r="M355" s="338"/>
      <c r="AS355" s="316"/>
    </row>
    <row r="356" spans="1:45" s="291" customFormat="1">
      <c r="A356" s="293"/>
      <c r="B356" s="375"/>
      <c r="C356" s="336"/>
      <c r="D356" s="337"/>
      <c r="H356" s="338"/>
      <c r="M356" s="338"/>
      <c r="AS356" s="316"/>
    </row>
    <row r="357" spans="1:45" s="291" customFormat="1">
      <c r="A357" s="293"/>
      <c r="B357" s="375"/>
      <c r="C357" s="336"/>
      <c r="D357" s="337"/>
      <c r="H357" s="338"/>
      <c r="M357" s="338"/>
      <c r="AS357" s="316"/>
    </row>
    <row r="358" spans="1:45" s="291" customFormat="1">
      <c r="A358" s="293"/>
      <c r="B358" s="375"/>
      <c r="C358" s="336"/>
      <c r="D358" s="337"/>
      <c r="H358" s="338"/>
      <c r="M358" s="338"/>
      <c r="AS358" s="316"/>
    </row>
    <row r="359" spans="1:45" s="291" customFormat="1">
      <c r="A359" s="293"/>
      <c r="B359" s="375"/>
      <c r="C359" s="336"/>
      <c r="D359" s="337"/>
      <c r="H359" s="338"/>
      <c r="M359" s="338"/>
      <c r="AS359" s="316"/>
    </row>
    <row r="360" spans="1:45" s="291" customFormat="1">
      <c r="A360" s="293"/>
      <c r="B360" s="375"/>
      <c r="C360" s="336"/>
      <c r="D360" s="337"/>
      <c r="H360" s="338"/>
      <c r="M360" s="338"/>
      <c r="AS360" s="316"/>
    </row>
    <row r="361" spans="1:45" s="291" customFormat="1">
      <c r="A361" s="293"/>
      <c r="B361" s="375"/>
      <c r="C361" s="336"/>
      <c r="D361" s="337"/>
      <c r="H361" s="338"/>
      <c r="M361" s="338"/>
      <c r="AS361" s="316"/>
    </row>
    <row r="362" spans="1:45" s="291" customFormat="1">
      <c r="A362" s="293"/>
      <c r="B362" s="375"/>
      <c r="C362" s="336"/>
      <c r="D362" s="337"/>
      <c r="H362" s="338"/>
      <c r="M362" s="338"/>
      <c r="AS362" s="316"/>
    </row>
    <row r="363" spans="1:45" s="291" customFormat="1">
      <c r="A363" s="293"/>
      <c r="B363" s="375"/>
      <c r="C363" s="336"/>
      <c r="D363" s="337"/>
      <c r="H363" s="338"/>
      <c r="M363" s="338"/>
      <c r="AS363" s="316"/>
    </row>
    <row r="364" spans="1:45" s="291" customFormat="1">
      <c r="A364" s="293"/>
      <c r="B364" s="375"/>
      <c r="C364" s="336"/>
      <c r="D364" s="337"/>
      <c r="H364" s="338"/>
      <c r="M364" s="338"/>
      <c r="AS364" s="316"/>
    </row>
    <row r="365" spans="1:45" s="291" customFormat="1">
      <c r="A365" s="293"/>
      <c r="B365" s="375"/>
      <c r="C365" s="336"/>
      <c r="D365" s="337"/>
      <c r="H365" s="338"/>
      <c r="M365" s="338"/>
      <c r="AS365" s="316"/>
    </row>
    <row r="366" spans="1:45" s="291" customFormat="1">
      <c r="A366" s="293"/>
      <c r="B366" s="375"/>
      <c r="C366" s="336"/>
      <c r="D366" s="337"/>
      <c r="H366" s="338"/>
      <c r="M366" s="338"/>
      <c r="AS366" s="316"/>
    </row>
    <row r="367" spans="1:45" s="291" customFormat="1">
      <c r="A367" s="293"/>
      <c r="B367" s="375"/>
      <c r="C367" s="336"/>
      <c r="D367" s="337"/>
      <c r="H367" s="338"/>
      <c r="M367" s="338"/>
      <c r="AS367" s="316"/>
    </row>
    <row r="368" spans="1:45" s="291" customFormat="1">
      <c r="A368" s="293"/>
      <c r="B368" s="375"/>
      <c r="C368" s="336"/>
      <c r="D368" s="337"/>
      <c r="H368" s="338"/>
      <c r="M368" s="338"/>
      <c r="AS368" s="316"/>
    </row>
    <row r="369" spans="1:45" s="291" customFormat="1">
      <c r="A369" s="293"/>
      <c r="B369" s="375"/>
      <c r="C369" s="336"/>
      <c r="D369" s="337"/>
      <c r="H369" s="338"/>
      <c r="M369" s="338"/>
      <c r="AS369" s="316"/>
    </row>
    <row r="370" spans="1:45" s="291" customFormat="1">
      <c r="A370" s="293"/>
      <c r="B370" s="375"/>
      <c r="C370" s="336"/>
      <c r="D370" s="337"/>
      <c r="H370" s="338"/>
      <c r="M370" s="338"/>
      <c r="AS370" s="316"/>
    </row>
    <row r="371" spans="1:45" s="291" customFormat="1">
      <c r="A371" s="293"/>
      <c r="B371" s="375"/>
      <c r="C371" s="336"/>
      <c r="D371" s="337"/>
      <c r="H371" s="338"/>
      <c r="M371" s="338"/>
      <c r="AS371" s="316"/>
    </row>
    <row r="372" spans="1:45" s="291" customFormat="1">
      <c r="A372" s="293"/>
      <c r="B372" s="375"/>
      <c r="C372" s="336"/>
      <c r="D372" s="337"/>
      <c r="H372" s="338"/>
      <c r="M372" s="338"/>
      <c r="AS372" s="316"/>
    </row>
    <row r="373" spans="1:45" s="291" customFormat="1">
      <c r="A373" s="293"/>
      <c r="B373" s="375"/>
      <c r="C373" s="336"/>
      <c r="D373" s="337"/>
      <c r="H373" s="338"/>
      <c r="M373" s="338"/>
      <c r="AS373" s="316"/>
    </row>
    <row r="374" spans="1:45" s="291" customFormat="1">
      <c r="A374" s="293"/>
      <c r="B374" s="375"/>
      <c r="C374" s="336"/>
      <c r="D374" s="337"/>
      <c r="H374" s="338"/>
      <c r="M374" s="338"/>
      <c r="AS374" s="316"/>
    </row>
    <row r="375" spans="1:45" s="291" customFormat="1">
      <c r="A375" s="293"/>
      <c r="B375" s="375"/>
      <c r="C375" s="336"/>
      <c r="D375" s="337"/>
      <c r="H375" s="338"/>
      <c r="M375" s="338"/>
      <c r="AS375" s="316"/>
    </row>
    <row r="376" spans="1:45" s="291" customFormat="1">
      <c r="A376" s="293"/>
      <c r="B376" s="375"/>
      <c r="C376" s="336"/>
      <c r="D376" s="337"/>
      <c r="H376" s="338"/>
      <c r="M376" s="338"/>
      <c r="AS376" s="316"/>
    </row>
    <row r="377" spans="1:45" s="291" customFormat="1">
      <c r="A377" s="293"/>
      <c r="B377" s="375"/>
      <c r="C377" s="336"/>
      <c r="D377" s="337"/>
      <c r="H377" s="338"/>
      <c r="M377" s="338"/>
      <c r="AS377" s="316"/>
    </row>
    <row r="378" spans="1:45" s="291" customFormat="1">
      <c r="A378" s="293"/>
      <c r="B378" s="375"/>
      <c r="C378" s="336"/>
      <c r="D378" s="337"/>
      <c r="H378" s="338"/>
      <c r="M378" s="338"/>
      <c r="AS378" s="316"/>
    </row>
    <row r="379" spans="1:45" s="291" customFormat="1">
      <c r="A379" s="293"/>
      <c r="B379" s="375"/>
      <c r="C379" s="336"/>
      <c r="D379" s="337"/>
      <c r="H379" s="338"/>
      <c r="M379" s="338"/>
      <c r="AS379" s="316"/>
    </row>
    <row r="380" spans="1:45" s="291" customFormat="1">
      <c r="A380" s="293"/>
      <c r="B380" s="375"/>
      <c r="C380" s="336"/>
      <c r="D380" s="337"/>
      <c r="H380" s="338"/>
      <c r="M380" s="338"/>
      <c r="AS380" s="316"/>
    </row>
    <row r="381" spans="1:45" s="291" customFormat="1">
      <c r="A381" s="293"/>
      <c r="B381" s="375"/>
      <c r="C381" s="336"/>
      <c r="D381" s="337"/>
      <c r="H381" s="338"/>
      <c r="M381" s="338"/>
      <c r="AS381" s="316"/>
    </row>
    <row r="382" spans="1:45" s="291" customFormat="1">
      <c r="A382" s="293"/>
      <c r="B382" s="375"/>
      <c r="C382" s="336"/>
      <c r="D382" s="337"/>
      <c r="H382" s="338"/>
      <c r="M382" s="338"/>
      <c r="AS382" s="316"/>
    </row>
    <row r="383" spans="1:45" s="291" customFormat="1">
      <c r="A383" s="293"/>
      <c r="B383" s="375"/>
      <c r="C383" s="336"/>
      <c r="D383" s="337"/>
      <c r="H383" s="338"/>
      <c r="M383" s="338"/>
      <c r="AS383" s="316"/>
    </row>
    <row r="384" spans="1:45" s="291" customFormat="1">
      <c r="A384" s="293"/>
      <c r="B384" s="375"/>
      <c r="C384" s="336"/>
      <c r="D384" s="337"/>
      <c r="H384" s="338"/>
      <c r="M384" s="338"/>
      <c r="AS384" s="316"/>
    </row>
    <row r="385" spans="1:45" s="291" customFormat="1">
      <c r="A385" s="293"/>
      <c r="B385" s="375"/>
      <c r="C385" s="336"/>
      <c r="D385" s="337"/>
      <c r="H385" s="338"/>
      <c r="M385" s="338"/>
      <c r="AS385" s="316"/>
    </row>
    <row r="386" spans="1:45" s="291" customFormat="1">
      <c r="A386" s="293"/>
      <c r="B386" s="375"/>
      <c r="C386" s="336"/>
      <c r="D386" s="337"/>
      <c r="H386" s="338"/>
      <c r="M386" s="338"/>
      <c r="AS386" s="316"/>
    </row>
    <row r="387" spans="1:45" s="291" customFormat="1">
      <c r="A387" s="293"/>
      <c r="B387" s="375"/>
      <c r="C387" s="336"/>
      <c r="D387" s="337"/>
      <c r="H387" s="338"/>
      <c r="M387" s="338"/>
      <c r="AS387" s="316"/>
    </row>
    <row r="388" spans="1:45" s="291" customFormat="1">
      <c r="A388" s="293"/>
      <c r="B388" s="375"/>
      <c r="C388" s="336"/>
      <c r="D388" s="337"/>
      <c r="H388" s="338"/>
      <c r="M388" s="338"/>
      <c r="AS388" s="316"/>
    </row>
    <row r="389" spans="1:45" s="291" customFormat="1">
      <c r="A389" s="293"/>
      <c r="B389" s="375"/>
      <c r="C389" s="336"/>
      <c r="D389" s="337"/>
      <c r="H389" s="338"/>
      <c r="M389" s="338"/>
      <c r="AS389" s="316"/>
    </row>
    <row r="390" spans="1:45" s="291" customFormat="1">
      <c r="A390" s="293"/>
      <c r="B390" s="375"/>
      <c r="C390" s="336"/>
      <c r="D390" s="337"/>
      <c r="H390" s="338"/>
      <c r="M390" s="338"/>
      <c r="AS390" s="316"/>
    </row>
    <row r="391" spans="1:45" s="291" customFormat="1">
      <c r="A391" s="293"/>
      <c r="B391" s="375"/>
      <c r="C391" s="336"/>
      <c r="D391" s="337"/>
      <c r="H391" s="338"/>
      <c r="M391" s="338"/>
      <c r="AS391" s="316"/>
    </row>
    <row r="392" spans="1:45" s="291" customFormat="1">
      <c r="A392" s="293"/>
      <c r="B392" s="375"/>
      <c r="C392" s="336"/>
      <c r="D392" s="337"/>
      <c r="H392" s="338"/>
      <c r="M392" s="338"/>
      <c r="AS392" s="316"/>
    </row>
    <row r="393" spans="1:45" s="291" customFormat="1">
      <c r="A393" s="293"/>
      <c r="B393" s="375"/>
      <c r="C393" s="336"/>
      <c r="D393" s="337"/>
      <c r="H393" s="338"/>
      <c r="M393" s="338"/>
      <c r="AS393" s="316"/>
    </row>
    <row r="394" spans="1:45" s="291" customFormat="1">
      <c r="A394" s="293"/>
      <c r="B394" s="375"/>
      <c r="C394" s="336"/>
      <c r="D394" s="337"/>
      <c r="H394" s="338"/>
      <c r="M394" s="338"/>
      <c r="AS394" s="316"/>
    </row>
    <row r="395" spans="1:45" s="291" customFormat="1">
      <c r="A395" s="293"/>
      <c r="B395" s="375"/>
      <c r="C395" s="336"/>
      <c r="D395" s="337"/>
      <c r="H395" s="338"/>
      <c r="M395" s="338"/>
      <c r="AS395" s="316"/>
    </row>
    <row r="396" spans="1:45" s="291" customFormat="1">
      <c r="A396" s="293"/>
      <c r="B396" s="375"/>
      <c r="C396" s="336"/>
      <c r="D396" s="337"/>
      <c r="H396" s="338"/>
      <c r="M396" s="338"/>
      <c r="AS396" s="316"/>
    </row>
    <row r="397" spans="1:45" s="291" customFormat="1">
      <c r="A397" s="293"/>
      <c r="B397" s="375"/>
      <c r="C397" s="336"/>
      <c r="D397" s="337"/>
      <c r="H397" s="338"/>
      <c r="M397" s="338"/>
      <c r="AS397" s="316"/>
    </row>
    <row r="398" spans="1:45" s="291" customFormat="1">
      <c r="A398" s="293"/>
      <c r="B398" s="375"/>
      <c r="C398" s="336"/>
      <c r="D398" s="337"/>
      <c r="H398" s="338"/>
      <c r="M398" s="338"/>
      <c r="AS398" s="316"/>
    </row>
    <row r="399" spans="1:45" s="291" customFormat="1">
      <c r="A399" s="293"/>
      <c r="B399" s="375"/>
      <c r="C399" s="336"/>
      <c r="D399" s="337"/>
      <c r="H399" s="338"/>
      <c r="M399" s="338"/>
      <c r="AS399" s="316"/>
    </row>
    <row r="400" spans="1:45" s="291" customFormat="1">
      <c r="A400" s="293"/>
      <c r="B400" s="375"/>
      <c r="C400" s="336"/>
      <c r="D400" s="337"/>
      <c r="H400" s="338"/>
      <c r="M400" s="338"/>
      <c r="AS400" s="316"/>
    </row>
    <row r="401" spans="1:45" s="291" customFormat="1">
      <c r="A401" s="293"/>
      <c r="B401" s="375"/>
      <c r="C401" s="336"/>
      <c r="D401" s="337"/>
      <c r="H401" s="338"/>
      <c r="M401" s="338"/>
      <c r="AS401" s="316"/>
    </row>
    <row r="402" spans="1:45" s="291" customFormat="1">
      <c r="A402" s="293"/>
      <c r="B402" s="375"/>
      <c r="C402" s="336"/>
      <c r="D402" s="337"/>
      <c r="H402" s="338"/>
      <c r="M402" s="338"/>
      <c r="AS402" s="316"/>
    </row>
    <row r="403" spans="1:45" s="291" customFormat="1">
      <c r="A403" s="293"/>
      <c r="B403" s="375"/>
      <c r="C403" s="336"/>
      <c r="D403" s="337"/>
      <c r="H403" s="338"/>
      <c r="M403" s="338"/>
      <c r="AS403" s="316"/>
    </row>
    <row r="404" spans="1:45" s="291" customFormat="1">
      <c r="A404" s="293"/>
      <c r="B404" s="375"/>
      <c r="C404" s="336"/>
      <c r="D404" s="337"/>
      <c r="H404" s="338"/>
      <c r="M404" s="338"/>
      <c r="AS404" s="316"/>
    </row>
    <row r="405" spans="1:45" s="291" customFormat="1">
      <c r="A405" s="293"/>
      <c r="B405" s="375"/>
      <c r="C405" s="336"/>
      <c r="D405" s="337"/>
      <c r="H405" s="338"/>
      <c r="M405" s="338"/>
      <c r="AS405" s="316"/>
    </row>
    <row r="406" spans="1:45" s="291" customFormat="1">
      <c r="A406" s="293"/>
      <c r="B406" s="375"/>
      <c r="C406" s="336"/>
      <c r="D406" s="337"/>
      <c r="H406" s="338"/>
      <c r="M406" s="338"/>
      <c r="AS406" s="316"/>
    </row>
    <row r="407" spans="1:45" s="291" customFormat="1">
      <c r="A407" s="293"/>
      <c r="B407" s="375"/>
      <c r="C407" s="336"/>
      <c r="D407" s="337"/>
      <c r="H407" s="338"/>
      <c r="M407" s="338"/>
      <c r="AS407" s="316"/>
    </row>
    <row r="408" spans="1:45" s="291" customFormat="1">
      <c r="A408" s="293"/>
      <c r="B408" s="375"/>
      <c r="C408" s="336"/>
      <c r="D408" s="337"/>
      <c r="H408" s="338"/>
      <c r="M408" s="338"/>
      <c r="AS408" s="316"/>
    </row>
    <row r="409" spans="1:45" s="291" customFormat="1">
      <c r="A409" s="293"/>
      <c r="B409" s="375"/>
      <c r="C409" s="336"/>
      <c r="D409" s="337"/>
      <c r="H409" s="338"/>
      <c r="M409" s="338"/>
      <c r="AS409" s="316"/>
    </row>
    <row r="410" spans="1:45" s="291" customFormat="1">
      <c r="A410" s="293"/>
      <c r="B410" s="375"/>
      <c r="C410" s="336"/>
      <c r="D410" s="337"/>
      <c r="H410" s="338"/>
      <c r="M410" s="338"/>
      <c r="AS410" s="316"/>
    </row>
    <row r="411" spans="1:45" s="291" customFormat="1">
      <c r="A411" s="293"/>
      <c r="B411" s="375"/>
      <c r="C411" s="336"/>
      <c r="D411" s="337"/>
      <c r="H411" s="338"/>
      <c r="M411" s="338"/>
      <c r="AS411" s="316"/>
    </row>
    <row r="412" spans="1:45" s="291" customFormat="1">
      <c r="A412" s="293"/>
      <c r="B412" s="375"/>
      <c r="C412" s="336"/>
      <c r="D412" s="337"/>
      <c r="H412" s="338"/>
      <c r="M412" s="338"/>
      <c r="AS412" s="316"/>
    </row>
    <row r="413" spans="1:45" s="291" customFormat="1">
      <c r="A413" s="293"/>
      <c r="B413" s="375"/>
      <c r="C413" s="336"/>
      <c r="D413" s="337"/>
      <c r="H413" s="338"/>
      <c r="M413" s="338"/>
      <c r="AS413" s="316"/>
    </row>
    <row r="414" spans="1:45" s="291" customFormat="1">
      <c r="A414" s="293"/>
      <c r="B414" s="375"/>
      <c r="C414" s="336"/>
      <c r="D414" s="337"/>
      <c r="H414" s="338"/>
      <c r="M414" s="338"/>
      <c r="AS414" s="316"/>
    </row>
    <row r="415" spans="1:45" s="291" customFormat="1">
      <c r="A415" s="293"/>
      <c r="B415" s="375"/>
      <c r="C415" s="336"/>
      <c r="D415" s="337"/>
      <c r="H415" s="338"/>
      <c r="M415" s="338"/>
      <c r="AS415" s="316"/>
    </row>
    <row r="416" spans="1:45" s="291" customFormat="1">
      <c r="A416" s="293"/>
      <c r="B416" s="375"/>
      <c r="C416" s="336"/>
      <c r="D416" s="337"/>
      <c r="H416" s="338"/>
      <c r="M416" s="338"/>
      <c r="AS416" s="316"/>
    </row>
    <row r="417" spans="1:45" s="291" customFormat="1">
      <c r="A417" s="293"/>
      <c r="B417" s="375"/>
      <c r="C417" s="336"/>
      <c r="D417" s="337"/>
      <c r="H417" s="338"/>
      <c r="M417" s="338"/>
      <c r="AS417" s="316"/>
    </row>
    <row r="418" spans="1:45" s="291" customFormat="1">
      <c r="A418" s="293"/>
      <c r="B418" s="375"/>
      <c r="C418" s="336"/>
      <c r="D418" s="337"/>
      <c r="H418" s="338"/>
      <c r="M418" s="338"/>
      <c r="AS418" s="316"/>
    </row>
    <row r="419" spans="1:45" s="291" customFormat="1">
      <c r="A419" s="293"/>
      <c r="B419" s="375"/>
      <c r="C419" s="336"/>
      <c r="D419" s="337"/>
      <c r="H419" s="338"/>
      <c r="M419" s="338"/>
      <c r="AS419" s="316"/>
    </row>
    <row r="420" spans="1:45" s="291" customFormat="1">
      <c r="A420" s="293"/>
      <c r="B420" s="375"/>
      <c r="C420" s="336"/>
      <c r="D420" s="337"/>
      <c r="H420" s="338"/>
      <c r="M420" s="338"/>
      <c r="AS420" s="316"/>
    </row>
    <row r="421" spans="1:45" s="291" customFormat="1">
      <c r="A421" s="293"/>
      <c r="B421" s="375"/>
      <c r="C421" s="336"/>
      <c r="D421" s="337"/>
      <c r="H421" s="338"/>
      <c r="M421" s="338"/>
      <c r="AS421" s="316"/>
    </row>
    <row r="422" spans="1:45" s="291" customFormat="1">
      <c r="A422" s="293"/>
      <c r="B422" s="375"/>
      <c r="C422" s="336"/>
      <c r="D422" s="337"/>
      <c r="H422" s="338"/>
      <c r="M422" s="338"/>
      <c r="AS422" s="316"/>
    </row>
    <row r="423" spans="1:45" s="291" customFormat="1">
      <c r="A423" s="293"/>
      <c r="B423" s="375"/>
      <c r="C423" s="336"/>
      <c r="D423" s="337"/>
      <c r="H423" s="338"/>
      <c r="M423" s="338"/>
      <c r="AS423" s="316"/>
    </row>
    <row r="424" spans="1:45" s="291" customFormat="1">
      <c r="A424" s="293"/>
      <c r="B424" s="375"/>
      <c r="C424" s="336"/>
      <c r="D424" s="337"/>
      <c r="H424" s="338"/>
      <c r="M424" s="338"/>
      <c r="AS424" s="316"/>
    </row>
    <row r="425" spans="1:45" s="291" customFormat="1">
      <c r="A425" s="293"/>
      <c r="B425" s="375"/>
      <c r="C425" s="336"/>
      <c r="D425" s="337"/>
      <c r="H425" s="338"/>
      <c r="M425" s="338"/>
      <c r="AS425" s="316"/>
    </row>
    <row r="426" spans="1:45" s="291" customFormat="1">
      <c r="A426" s="293"/>
      <c r="B426" s="375"/>
      <c r="C426" s="336"/>
      <c r="D426" s="337"/>
      <c r="H426" s="338"/>
      <c r="M426" s="338"/>
      <c r="AS426" s="316"/>
    </row>
    <row r="427" spans="1:45" s="291" customFormat="1">
      <c r="A427" s="293"/>
      <c r="B427" s="375"/>
      <c r="C427" s="336"/>
      <c r="D427" s="337"/>
      <c r="H427" s="338"/>
      <c r="M427" s="338"/>
      <c r="AS427" s="316"/>
    </row>
    <row r="428" spans="1:45" s="291" customFormat="1">
      <c r="A428" s="293"/>
      <c r="B428" s="375"/>
      <c r="C428" s="336"/>
      <c r="D428" s="337"/>
      <c r="H428" s="338"/>
      <c r="M428" s="338"/>
      <c r="AS428" s="316"/>
    </row>
    <row r="429" spans="1:45" s="291" customFormat="1">
      <c r="A429" s="293"/>
      <c r="B429" s="375"/>
      <c r="C429" s="336"/>
      <c r="D429" s="337"/>
      <c r="H429" s="338"/>
      <c r="M429" s="338"/>
      <c r="AS429" s="316"/>
    </row>
    <row r="430" spans="1:45" s="291" customFormat="1">
      <c r="A430" s="293"/>
      <c r="B430" s="375"/>
      <c r="C430" s="336"/>
      <c r="D430" s="337"/>
      <c r="H430" s="338"/>
      <c r="M430" s="338"/>
      <c r="AS430" s="316"/>
    </row>
    <row r="431" spans="1:45" s="291" customFormat="1">
      <c r="A431" s="293"/>
      <c r="B431" s="375"/>
      <c r="C431" s="336"/>
      <c r="D431" s="337"/>
      <c r="H431" s="338"/>
      <c r="M431" s="338"/>
      <c r="AS431" s="316"/>
    </row>
    <row r="432" spans="1:45" s="291" customFormat="1">
      <c r="A432" s="293"/>
      <c r="B432" s="375"/>
      <c r="C432" s="336"/>
      <c r="D432" s="337"/>
      <c r="H432" s="338"/>
      <c r="M432" s="338"/>
      <c r="AS432" s="316"/>
    </row>
    <row r="433" spans="1:45" s="291" customFormat="1">
      <c r="A433" s="293"/>
      <c r="B433" s="375"/>
      <c r="C433" s="336"/>
      <c r="D433" s="337"/>
      <c r="H433" s="338"/>
      <c r="M433" s="338"/>
      <c r="AS433" s="316"/>
    </row>
    <row r="434" spans="1:45" s="291" customFormat="1">
      <c r="A434" s="293"/>
      <c r="B434" s="375"/>
      <c r="C434" s="336"/>
      <c r="D434" s="337"/>
      <c r="H434" s="338"/>
      <c r="M434" s="338"/>
      <c r="AS434" s="316"/>
    </row>
    <row r="435" spans="1:45" s="291" customFormat="1">
      <c r="A435" s="293"/>
      <c r="B435" s="375"/>
      <c r="C435" s="336"/>
      <c r="D435" s="337"/>
      <c r="H435" s="338"/>
      <c r="M435" s="338"/>
      <c r="AS435" s="316"/>
    </row>
    <row r="436" spans="1:45" s="291" customFormat="1">
      <c r="A436" s="293"/>
      <c r="B436" s="375"/>
      <c r="C436" s="336"/>
      <c r="D436" s="337"/>
      <c r="H436" s="338"/>
      <c r="M436" s="338"/>
      <c r="AS436" s="316"/>
    </row>
    <row r="437" spans="1:45" s="291" customFormat="1">
      <c r="A437" s="293"/>
      <c r="B437" s="375"/>
      <c r="C437" s="336"/>
      <c r="D437" s="337"/>
      <c r="H437" s="338"/>
      <c r="M437" s="338"/>
      <c r="AS437" s="316"/>
    </row>
    <row r="438" spans="1:45" s="291" customFormat="1">
      <c r="A438" s="293"/>
      <c r="B438" s="375"/>
      <c r="C438" s="336"/>
      <c r="D438" s="337"/>
      <c r="H438" s="338"/>
      <c r="M438" s="338"/>
      <c r="AS438" s="316"/>
    </row>
    <row r="439" spans="1:45" s="291" customFormat="1">
      <c r="A439" s="293"/>
      <c r="B439" s="375"/>
      <c r="C439" s="336"/>
      <c r="D439" s="337"/>
      <c r="H439" s="338"/>
      <c r="M439" s="338"/>
      <c r="AS439" s="316"/>
    </row>
    <row r="440" spans="1:45" s="291" customFormat="1">
      <c r="A440" s="293"/>
      <c r="B440" s="375"/>
      <c r="C440" s="336"/>
      <c r="D440" s="337"/>
      <c r="H440" s="338"/>
      <c r="M440" s="338"/>
      <c r="AS440" s="316"/>
    </row>
    <row r="441" spans="1:45" s="291" customFormat="1">
      <c r="A441" s="293"/>
      <c r="B441" s="375"/>
      <c r="C441" s="336"/>
      <c r="D441" s="337"/>
      <c r="H441" s="338"/>
      <c r="M441" s="338"/>
      <c r="AS441" s="316"/>
    </row>
    <row r="442" spans="1:45" s="291" customFormat="1">
      <c r="A442" s="293"/>
      <c r="B442" s="375"/>
      <c r="C442" s="336"/>
      <c r="D442" s="337"/>
      <c r="H442" s="338"/>
      <c r="M442" s="338"/>
      <c r="AS442" s="316"/>
    </row>
    <row r="443" spans="1:45" s="291" customFormat="1">
      <c r="A443" s="293"/>
      <c r="B443" s="375"/>
      <c r="C443" s="336"/>
      <c r="D443" s="337"/>
      <c r="H443" s="338"/>
      <c r="M443" s="338"/>
      <c r="AS443" s="316"/>
    </row>
    <row r="444" spans="1:45" s="291" customFormat="1">
      <c r="A444" s="293"/>
      <c r="B444" s="375"/>
      <c r="C444" s="336"/>
      <c r="D444" s="337"/>
      <c r="H444" s="338"/>
      <c r="M444" s="338"/>
      <c r="AS444" s="316"/>
    </row>
    <row r="445" spans="1:45" s="291" customFormat="1">
      <c r="A445" s="293"/>
      <c r="B445" s="375"/>
      <c r="C445" s="336"/>
      <c r="D445" s="337"/>
      <c r="H445" s="338"/>
      <c r="M445" s="338"/>
      <c r="AS445" s="316"/>
    </row>
    <row r="446" spans="1:45" s="291" customFormat="1">
      <c r="A446" s="293"/>
      <c r="B446" s="375"/>
      <c r="C446" s="336"/>
      <c r="D446" s="337"/>
      <c r="H446" s="338"/>
      <c r="M446" s="338"/>
      <c r="AS446" s="316"/>
    </row>
    <row r="447" spans="1:45" s="291" customFormat="1">
      <c r="A447" s="293"/>
      <c r="B447" s="375"/>
      <c r="C447" s="336"/>
      <c r="D447" s="337"/>
      <c r="H447" s="338"/>
      <c r="M447" s="338"/>
      <c r="AS447" s="316"/>
    </row>
    <row r="448" spans="1:45" s="291" customFormat="1">
      <c r="A448" s="293"/>
      <c r="B448" s="375"/>
      <c r="C448" s="336"/>
      <c r="D448" s="337"/>
      <c r="H448" s="338"/>
      <c r="M448" s="338"/>
      <c r="AS448" s="316"/>
    </row>
    <row r="449" spans="1:45" s="291" customFormat="1">
      <c r="A449" s="293"/>
      <c r="B449" s="375"/>
      <c r="C449" s="336"/>
      <c r="D449" s="337"/>
      <c r="H449" s="338"/>
      <c r="M449" s="338"/>
      <c r="AS449" s="316"/>
    </row>
    <row r="450" spans="1:45" s="291" customFormat="1">
      <c r="A450" s="293"/>
      <c r="B450" s="375"/>
      <c r="C450" s="336"/>
      <c r="D450" s="337"/>
      <c r="H450" s="338"/>
      <c r="M450" s="338"/>
      <c r="AS450" s="316"/>
    </row>
    <row r="451" spans="1:45" s="291" customFormat="1">
      <c r="A451" s="293"/>
      <c r="B451" s="375"/>
      <c r="C451" s="336"/>
      <c r="D451" s="337"/>
      <c r="H451" s="338"/>
      <c r="M451" s="338"/>
      <c r="AS451" s="316"/>
    </row>
    <row r="452" spans="1:45" s="291" customFormat="1">
      <c r="A452" s="293"/>
      <c r="B452" s="375"/>
      <c r="C452" s="336"/>
      <c r="D452" s="337"/>
      <c r="H452" s="338"/>
      <c r="M452" s="338"/>
      <c r="AS452" s="316"/>
    </row>
    <row r="453" spans="1:45" s="291" customFormat="1">
      <c r="A453" s="293"/>
      <c r="B453" s="375"/>
      <c r="C453" s="336"/>
      <c r="D453" s="337"/>
      <c r="H453" s="338"/>
      <c r="M453" s="338"/>
      <c r="AS453" s="316"/>
    </row>
    <row r="454" spans="1:45" s="291" customFormat="1">
      <c r="A454" s="293"/>
      <c r="B454" s="375"/>
      <c r="C454" s="336"/>
      <c r="D454" s="337"/>
      <c r="H454" s="338"/>
      <c r="M454" s="338"/>
      <c r="AS454" s="316"/>
    </row>
    <row r="455" spans="1:45" s="291" customFormat="1">
      <c r="A455" s="293"/>
      <c r="B455" s="375"/>
      <c r="C455" s="336"/>
      <c r="D455" s="337"/>
      <c r="H455" s="338"/>
      <c r="M455" s="338"/>
      <c r="AS455" s="316"/>
    </row>
    <row r="456" spans="1:45" s="291" customFormat="1">
      <c r="A456" s="293"/>
      <c r="B456" s="375"/>
      <c r="C456" s="336"/>
      <c r="D456" s="337"/>
      <c r="H456" s="338"/>
      <c r="M456" s="338"/>
      <c r="AS456" s="316"/>
    </row>
    <row r="457" spans="1:45" s="291" customFormat="1">
      <c r="A457" s="293"/>
      <c r="B457" s="375"/>
      <c r="C457" s="336"/>
      <c r="D457" s="337"/>
      <c r="H457" s="338"/>
      <c r="M457" s="338"/>
      <c r="AS457" s="316"/>
    </row>
    <row r="458" spans="1:45" s="291" customFormat="1">
      <c r="A458" s="293"/>
      <c r="B458" s="375"/>
      <c r="C458" s="336"/>
      <c r="D458" s="337"/>
      <c r="H458" s="338"/>
      <c r="M458" s="338"/>
      <c r="AS458" s="316"/>
    </row>
    <row r="459" spans="1:45" s="291" customFormat="1">
      <c r="A459" s="293"/>
      <c r="B459" s="375"/>
      <c r="C459" s="336"/>
      <c r="D459" s="337"/>
      <c r="H459" s="338"/>
      <c r="M459" s="338"/>
      <c r="AS459" s="316"/>
    </row>
    <row r="460" spans="1:45" s="291" customFormat="1">
      <c r="A460" s="293"/>
      <c r="B460" s="375"/>
      <c r="C460" s="336"/>
      <c r="D460" s="337"/>
      <c r="H460" s="338"/>
      <c r="M460" s="338"/>
      <c r="AS460" s="316"/>
    </row>
    <row r="461" spans="1:45" s="291" customFormat="1">
      <c r="A461" s="293"/>
      <c r="B461" s="375"/>
      <c r="C461" s="336"/>
      <c r="D461" s="337"/>
      <c r="H461" s="338"/>
      <c r="M461" s="338"/>
      <c r="AS461" s="316"/>
    </row>
    <row r="462" spans="1:45" s="291" customFormat="1">
      <c r="A462" s="293"/>
      <c r="B462" s="375"/>
      <c r="C462" s="336"/>
      <c r="D462" s="337"/>
      <c r="H462" s="338"/>
      <c r="M462" s="338"/>
      <c r="AS462" s="316"/>
    </row>
    <row r="463" spans="1:45" s="291" customFormat="1">
      <c r="A463" s="293"/>
      <c r="B463" s="375"/>
      <c r="C463" s="336"/>
      <c r="D463" s="337"/>
      <c r="H463" s="338"/>
      <c r="M463" s="338"/>
      <c r="AS463" s="316"/>
    </row>
    <row r="464" spans="1:45" s="291" customFormat="1">
      <c r="A464" s="293"/>
      <c r="B464" s="375"/>
      <c r="C464" s="336"/>
      <c r="D464" s="337"/>
      <c r="H464" s="338"/>
      <c r="M464" s="338"/>
      <c r="AS464" s="316"/>
    </row>
    <row r="465" spans="1:45" s="291" customFormat="1">
      <c r="A465" s="293"/>
      <c r="B465" s="375"/>
      <c r="C465" s="336"/>
      <c r="D465" s="337"/>
      <c r="H465" s="338"/>
      <c r="M465" s="338"/>
      <c r="AS465" s="316"/>
    </row>
    <row r="466" spans="1:45" s="291" customFormat="1">
      <c r="A466" s="293"/>
      <c r="B466" s="375"/>
      <c r="C466" s="336"/>
      <c r="D466" s="337"/>
      <c r="H466" s="338"/>
      <c r="M466" s="338"/>
      <c r="AS466" s="316"/>
    </row>
    <row r="467" spans="1:45" s="291" customFormat="1">
      <c r="A467" s="293"/>
      <c r="B467" s="375"/>
      <c r="C467" s="336"/>
      <c r="D467" s="337"/>
      <c r="H467" s="338"/>
      <c r="M467" s="338"/>
      <c r="AS467" s="316"/>
    </row>
    <row r="468" spans="1:45" s="291" customFormat="1">
      <c r="A468" s="293"/>
      <c r="B468" s="375"/>
      <c r="C468" s="336"/>
      <c r="D468" s="337"/>
      <c r="H468" s="338"/>
      <c r="M468" s="338"/>
      <c r="AS468" s="316"/>
    </row>
    <row r="469" spans="1:45" s="291" customFormat="1">
      <c r="A469" s="293"/>
      <c r="B469" s="375"/>
      <c r="C469" s="336"/>
      <c r="D469" s="337"/>
      <c r="H469" s="338"/>
      <c r="M469" s="338"/>
      <c r="AS469" s="316"/>
    </row>
    <row r="470" spans="1:45" s="291" customFormat="1">
      <c r="A470" s="293"/>
      <c r="B470" s="375"/>
      <c r="C470" s="336"/>
      <c r="D470" s="337"/>
      <c r="H470" s="338"/>
      <c r="M470" s="338"/>
      <c r="AS470" s="316"/>
    </row>
    <row r="471" spans="1:45" s="291" customFormat="1">
      <c r="A471" s="293"/>
      <c r="B471" s="375"/>
      <c r="C471" s="336"/>
      <c r="D471" s="337"/>
      <c r="H471" s="338"/>
      <c r="M471" s="338"/>
      <c r="AS471" s="316"/>
    </row>
    <row r="472" spans="1:45" s="291" customFormat="1">
      <c r="A472" s="293"/>
      <c r="B472" s="375"/>
      <c r="C472" s="336"/>
      <c r="D472" s="337"/>
      <c r="H472" s="338"/>
      <c r="M472" s="338"/>
      <c r="AS472" s="316"/>
    </row>
    <row r="473" spans="1:45" s="291" customFormat="1">
      <c r="A473" s="293"/>
      <c r="B473" s="375"/>
      <c r="C473" s="336"/>
      <c r="D473" s="337"/>
      <c r="H473" s="338"/>
      <c r="M473" s="338"/>
      <c r="AS473" s="316"/>
    </row>
    <row r="474" spans="1:45" s="291" customFormat="1">
      <c r="A474" s="293"/>
      <c r="B474" s="375"/>
      <c r="C474" s="336"/>
      <c r="D474" s="337"/>
      <c r="H474" s="338"/>
      <c r="M474" s="338"/>
      <c r="AS474" s="316"/>
    </row>
    <row r="475" spans="1:45" s="291" customFormat="1">
      <c r="A475" s="293"/>
      <c r="B475" s="375"/>
      <c r="C475" s="336"/>
      <c r="D475" s="337"/>
      <c r="H475" s="338"/>
      <c r="M475" s="338"/>
      <c r="AS475" s="316"/>
    </row>
    <row r="476" spans="1:45" s="291" customFormat="1">
      <c r="A476" s="293"/>
      <c r="B476" s="375"/>
      <c r="C476" s="336"/>
      <c r="D476" s="337"/>
      <c r="H476" s="338"/>
      <c r="M476" s="338"/>
      <c r="AS476" s="316"/>
    </row>
    <row r="477" spans="1:45" s="291" customFormat="1">
      <c r="A477" s="293"/>
      <c r="B477" s="375"/>
      <c r="C477" s="336"/>
      <c r="D477" s="337"/>
      <c r="H477" s="338"/>
      <c r="M477" s="338"/>
      <c r="AS477" s="316"/>
    </row>
    <row r="478" spans="1:45" s="291" customFormat="1">
      <c r="A478" s="293"/>
      <c r="B478" s="375"/>
      <c r="C478" s="336"/>
      <c r="D478" s="337"/>
      <c r="H478" s="338"/>
      <c r="M478" s="338"/>
      <c r="AS478" s="316"/>
    </row>
    <row r="479" spans="1:45" s="291" customFormat="1">
      <c r="A479" s="293"/>
      <c r="B479" s="375"/>
      <c r="C479" s="336"/>
      <c r="D479" s="337"/>
      <c r="H479" s="338"/>
      <c r="M479" s="338"/>
      <c r="AS479" s="316"/>
    </row>
    <row r="480" spans="1:45" s="291" customFormat="1">
      <c r="A480" s="293"/>
      <c r="B480" s="375"/>
      <c r="C480" s="336"/>
      <c r="D480" s="337"/>
      <c r="H480" s="338"/>
      <c r="M480" s="338"/>
      <c r="AS480" s="316"/>
    </row>
    <row r="481" spans="1:45" s="291" customFormat="1">
      <c r="A481" s="293"/>
      <c r="B481" s="375"/>
      <c r="C481" s="336"/>
      <c r="D481" s="337"/>
      <c r="H481" s="338"/>
      <c r="M481" s="338"/>
      <c r="AS481" s="316"/>
    </row>
    <row r="482" spans="1:45" s="291" customFormat="1">
      <c r="A482" s="293"/>
      <c r="B482" s="375"/>
      <c r="C482" s="336"/>
      <c r="D482" s="337"/>
      <c r="H482" s="338"/>
      <c r="M482" s="338"/>
      <c r="AS482" s="316"/>
    </row>
    <row r="483" spans="1:45" s="291" customFormat="1">
      <c r="A483" s="293"/>
      <c r="B483" s="375"/>
      <c r="C483" s="336"/>
      <c r="D483" s="337"/>
      <c r="H483" s="338"/>
      <c r="M483" s="338"/>
      <c r="AS483" s="316"/>
    </row>
    <row r="484" spans="1:45" s="291" customFormat="1">
      <c r="A484" s="293"/>
      <c r="B484" s="375"/>
      <c r="C484" s="336"/>
      <c r="D484" s="337"/>
      <c r="H484" s="338"/>
      <c r="M484" s="338"/>
      <c r="AS484" s="316"/>
    </row>
    <row r="485" spans="1:45" s="291" customFormat="1">
      <c r="A485" s="293"/>
      <c r="B485" s="375"/>
      <c r="C485" s="336"/>
      <c r="D485" s="337"/>
      <c r="H485" s="338"/>
      <c r="M485" s="338"/>
      <c r="AS485" s="316"/>
    </row>
    <row r="486" spans="1:45" s="291" customFormat="1">
      <c r="A486" s="293"/>
      <c r="B486" s="375"/>
      <c r="C486" s="336"/>
      <c r="D486" s="337"/>
      <c r="H486" s="338"/>
      <c r="M486" s="338"/>
      <c r="AS486" s="316"/>
    </row>
    <row r="487" spans="1:45" s="291" customFormat="1">
      <c r="A487" s="293"/>
      <c r="B487" s="375"/>
      <c r="C487" s="336"/>
      <c r="D487" s="337"/>
      <c r="H487" s="338"/>
      <c r="M487" s="338"/>
      <c r="AS487" s="316"/>
    </row>
    <row r="488" spans="1:45" s="291" customFormat="1">
      <c r="A488" s="293"/>
      <c r="B488" s="375"/>
      <c r="C488" s="336"/>
      <c r="D488" s="337"/>
      <c r="H488" s="338"/>
      <c r="M488" s="338"/>
      <c r="AS488" s="316"/>
    </row>
    <row r="489" spans="1:45" s="291" customFormat="1">
      <c r="A489" s="293"/>
      <c r="B489" s="375"/>
      <c r="C489" s="336"/>
      <c r="D489" s="337"/>
      <c r="H489" s="338"/>
      <c r="M489" s="338"/>
      <c r="AS489" s="316"/>
    </row>
    <row r="490" spans="1:45" s="291" customFormat="1">
      <c r="A490" s="293"/>
      <c r="B490" s="375"/>
      <c r="C490" s="336"/>
      <c r="D490" s="337"/>
      <c r="H490" s="338"/>
      <c r="M490" s="338"/>
      <c r="AS490" s="316"/>
    </row>
    <row r="491" spans="1:45" s="291" customFormat="1">
      <c r="A491" s="293"/>
      <c r="B491" s="375"/>
      <c r="C491" s="336"/>
      <c r="D491" s="337"/>
      <c r="H491" s="338"/>
      <c r="M491" s="338"/>
      <c r="AS491" s="316"/>
    </row>
    <row r="492" spans="1:45" s="291" customFormat="1">
      <c r="A492" s="293"/>
      <c r="B492" s="375"/>
      <c r="C492" s="336"/>
      <c r="D492" s="337"/>
      <c r="H492" s="338"/>
      <c r="M492" s="338"/>
      <c r="AS492" s="316"/>
    </row>
    <row r="493" spans="1:45" s="291" customFormat="1">
      <c r="A493" s="293"/>
      <c r="B493" s="375"/>
      <c r="C493" s="336"/>
      <c r="D493" s="337"/>
      <c r="H493" s="338"/>
      <c r="M493" s="338"/>
      <c r="AS493" s="316"/>
    </row>
    <row r="494" spans="1:45" s="291" customFormat="1">
      <c r="A494" s="293"/>
      <c r="B494" s="375"/>
      <c r="C494" s="336"/>
      <c r="D494" s="337"/>
      <c r="H494" s="338"/>
      <c r="M494" s="338"/>
      <c r="AS494" s="316"/>
    </row>
    <row r="495" spans="1:45" s="291" customFormat="1">
      <c r="A495" s="293"/>
      <c r="B495" s="375"/>
      <c r="C495" s="336"/>
      <c r="D495" s="337"/>
      <c r="H495" s="338"/>
      <c r="M495" s="338"/>
      <c r="AS495" s="316"/>
    </row>
    <row r="496" spans="1:45" s="291" customFormat="1">
      <c r="A496" s="293"/>
      <c r="B496" s="375"/>
      <c r="C496" s="336"/>
      <c r="D496" s="337"/>
      <c r="H496" s="338"/>
      <c r="M496" s="338"/>
      <c r="AS496" s="316"/>
    </row>
    <row r="497" spans="1:45" s="291" customFormat="1">
      <c r="A497" s="293"/>
      <c r="B497" s="375"/>
      <c r="C497" s="336"/>
      <c r="D497" s="337"/>
      <c r="H497" s="338"/>
      <c r="M497" s="338"/>
      <c r="AS497" s="316"/>
    </row>
    <row r="498" spans="1:45" s="291" customFormat="1">
      <c r="A498" s="293"/>
      <c r="B498" s="375"/>
      <c r="C498" s="336"/>
      <c r="D498" s="337"/>
      <c r="H498" s="338"/>
      <c r="M498" s="338"/>
      <c r="AS498" s="316"/>
    </row>
    <row r="499" spans="1:45" s="291" customFormat="1">
      <c r="A499" s="293"/>
      <c r="B499" s="375"/>
      <c r="C499" s="336"/>
      <c r="D499" s="337"/>
      <c r="H499" s="338"/>
      <c r="M499" s="338"/>
      <c r="AS499" s="316"/>
    </row>
    <row r="500" spans="1:45" s="291" customFormat="1">
      <c r="A500" s="293"/>
      <c r="B500" s="375"/>
      <c r="C500" s="336"/>
      <c r="D500" s="337"/>
      <c r="H500" s="338"/>
      <c r="M500" s="338"/>
      <c r="AS500" s="316"/>
    </row>
    <row r="501" spans="1:45" s="291" customFormat="1">
      <c r="A501" s="293"/>
      <c r="B501" s="375"/>
      <c r="C501" s="336"/>
      <c r="D501" s="337"/>
      <c r="H501" s="338"/>
      <c r="M501" s="338"/>
      <c r="AS501" s="316"/>
    </row>
    <row r="502" spans="1:45" s="291" customFormat="1">
      <c r="A502" s="293"/>
      <c r="B502" s="375"/>
      <c r="C502" s="336"/>
      <c r="D502" s="337"/>
      <c r="H502" s="338"/>
      <c r="M502" s="338"/>
      <c r="AS502" s="316"/>
    </row>
    <row r="503" spans="1:45" s="291" customFormat="1">
      <c r="A503" s="293"/>
      <c r="B503" s="375"/>
      <c r="C503" s="336"/>
      <c r="D503" s="337"/>
      <c r="H503" s="338"/>
      <c r="M503" s="338"/>
      <c r="AS503" s="316"/>
    </row>
    <row r="504" spans="1:45" s="291" customFormat="1">
      <c r="A504" s="293"/>
      <c r="B504" s="375"/>
      <c r="C504" s="336"/>
      <c r="D504" s="337"/>
      <c r="H504" s="338"/>
      <c r="M504" s="338"/>
      <c r="AS504" s="316"/>
    </row>
    <row r="505" spans="1:45" s="291" customFormat="1">
      <c r="A505" s="293"/>
      <c r="B505" s="375"/>
      <c r="C505" s="336"/>
      <c r="D505" s="337"/>
      <c r="H505" s="338"/>
      <c r="M505" s="338"/>
      <c r="AS505" s="316"/>
    </row>
    <row r="506" spans="1:45" s="291" customFormat="1">
      <c r="A506" s="293"/>
      <c r="B506" s="375"/>
      <c r="C506" s="336"/>
      <c r="D506" s="337"/>
      <c r="H506" s="338"/>
      <c r="M506" s="338"/>
      <c r="AS506" s="316"/>
    </row>
    <row r="507" spans="1:45" s="291" customFormat="1">
      <c r="A507" s="293"/>
      <c r="B507" s="375"/>
      <c r="C507" s="336"/>
      <c r="D507" s="337"/>
      <c r="H507" s="338"/>
      <c r="M507" s="338"/>
      <c r="AS507" s="316"/>
    </row>
    <row r="508" spans="1:45" s="291" customFormat="1">
      <c r="A508" s="293"/>
      <c r="B508" s="375"/>
      <c r="C508" s="336"/>
      <c r="D508" s="337"/>
      <c r="H508" s="338"/>
      <c r="M508" s="338"/>
      <c r="AS508" s="316"/>
    </row>
    <row r="509" spans="1:45" s="291" customFormat="1">
      <c r="A509" s="293"/>
      <c r="B509" s="375"/>
      <c r="C509" s="336"/>
      <c r="D509" s="337"/>
      <c r="H509" s="338"/>
      <c r="M509" s="338"/>
      <c r="AS509" s="316"/>
    </row>
    <row r="510" spans="1:45" s="291" customFormat="1">
      <c r="A510" s="293"/>
      <c r="B510" s="375"/>
      <c r="C510" s="336"/>
      <c r="D510" s="337"/>
      <c r="H510" s="338"/>
      <c r="M510" s="338"/>
      <c r="AS510" s="316"/>
    </row>
    <row r="511" spans="1:45" s="291" customFormat="1">
      <c r="A511" s="293"/>
      <c r="B511" s="375"/>
      <c r="C511" s="336"/>
      <c r="D511" s="337"/>
      <c r="H511" s="338"/>
      <c r="M511" s="338"/>
      <c r="AS511" s="316"/>
    </row>
    <row r="512" spans="1:45" s="291" customFormat="1">
      <c r="A512" s="293"/>
      <c r="B512" s="375"/>
      <c r="C512" s="336"/>
      <c r="D512" s="337"/>
      <c r="H512" s="338"/>
      <c r="M512" s="338"/>
      <c r="AS512" s="316"/>
    </row>
    <row r="513" spans="1:45" s="291" customFormat="1">
      <c r="A513" s="293"/>
      <c r="B513" s="375"/>
      <c r="C513" s="336"/>
      <c r="D513" s="337"/>
      <c r="H513" s="338"/>
      <c r="M513" s="338"/>
      <c r="AS513" s="316"/>
    </row>
    <row r="514" spans="1:45" s="291" customFormat="1">
      <c r="A514" s="293"/>
      <c r="B514" s="375"/>
      <c r="C514" s="336"/>
      <c r="D514" s="337"/>
      <c r="H514" s="338"/>
      <c r="M514" s="338"/>
      <c r="AS514" s="316"/>
    </row>
    <row r="515" spans="1:45" s="291" customFormat="1">
      <c r="A515" s="293"/>
      <c r="B515" s="375"/>
      <c r="C515" s="336"/>
      <c r="D515" s="337"/>
      <c r="H515" s="338"/>
      <c r="M515" s="338"/>
      <c r="AS515" s="316"/>
    </row>
    <row r="516" spans="1:45" s="291" customFormat="1">
      <c r="A516" s="293"/>
      <c r="B516" s="375"/>
      <c r="C516" s="336"/>
      <c r="D516" s="337"/>
      <c r="H516" s="338"/>
      <c r="M516" s="338"/>
      <c r="AS516" s="316"/>
    </row>
    <row r="517" spans="1:45" s="291" customFormat="1">
      <c r="A517" s="293"/>
      <c r="B517" s="375"/>
      <c r="C517" s="336"/>
      <c r="D517" s="337"/>
      <c r="H517" s="338"/>
      <c r="M517" s="338"/>
      <c r="AS517" s="316"/>
    </row>
    <row r="518" spans="1:45" s="291" customFormat="1">
      <c r="A518" s="293"/>
      <c r="B518" s="375"/>
      <c r="C518" s="336"/>
      <c r="D518" s="337"/>
      <c r="H518" s="338"/>
      <c r="M518" s="338"/>
      <c r="AS518" s="316"/>
    </row>
    <row r="519" spans="1:45" s="291" customFormat="1">
      <c r="A519" s="293"/>
      <c r="B519" s="375"/>
      <c r="C519" s="336"/>
      <c r="D519" s="337"/>
      <c r="H519" s="338"/>
      <c r="M519" s="338"/>
      <c r="AS519" s="316"/>
    </row>
    <row r="520" spans="1:45" s="291" customFormat="1">
      <c r="A520" s="293"/>
      <c r="B520" s="375"/>
      <c r="C520" s="336"/>
      <c r="D520" s="337"/>
      <c r="H520" s="338"/>
      <c r="M520" s="338"/>
      <c r="AS520" s="316"/>
    </row>
    <row r="521" spans="1:45" s="291" customFormat="1">
      <c r="A521" s="293"/>
      <c r="B521" s="375"/>
      <c r="C521" s="336"/>
      <c r="D521" s="337"/>
      <c r="H521" s="338"/>
      <c r="M521" s="338"/>
      <c r="AS521" s="316"/>
    </row>
    <row r="522" spans="1:45" s="291" customFormat="1">
      <c r="A522" s="293"/>
      <c r="B522" s="375"/>
      <c r="C522" s="336"/>
      <c r="D522" s="337"/>
      <c r="H522" s="338"/>
      <c r="M522" s="338"/>
      <c r="AS522" s="316"/>
    </row>
    <row r="523" spans="1:45" s="291" customFormat="1">
      <c r="A523" s="293"/>
      <c r="B523" s="375"/>
      <c r="C523" s="336"/>
      <c r="D523" s="337"/>
      <c r="H523" s="338"/>
      <c r="M523" s="338"/>
      <c r="AS523" s="316"/>
    </row>
    <row r="524" spans="1:45" s="291" customFormat="1">
      <c r="A524" s="293"/>
      <c r="B524" s="375"/>
      <c r="C524" s="336"/>
      <c r="D524" s="337"/>
      <c r="H524" s="338"/>
      <c r="M524" s="338"/>
      <c r="AS524" s="316"/>
    </row>
    <row r="525" spans="1:45" s="291" customFormat="1">
      <c r="A525" s="293"/>
      <c r="B525" s="375"/>
      <c r="C525" s="336"/>
      <c r="D525" s="337"/>
      <c r="H525" s="338"/>
      <c r="M525" s="338"/>
      <c r="AS525" s="316"/>
    </row>
    <row r="526" spans="1:45" s="291" customFormat="1">
      <c r="A526" s="293"/>
      <c r="B526" s="375"/>
      <c r="C526" s="336"/>
      <c r="D526" s="337"/>
      <c r="H526" s="338"/>
      <c r="M526" s="338"/>
      <c r="AS526" s="316"/>
    </row>
    <row r="527" spans="1:45" s="291" customFormat="1">
      <c r="A527" s="293"/>
      <c r="B527" s="375"/>
      <c r="C527" s="336"/>
      <c r="D527" s="337"/>
      <c r="H527" s="338"/>
      <c r="M527" s="338"/>
      <c r="AS527" s="316"/>
    </row>
    <row r="528" spans="1:45" s="291" customFormat="1">
      <c r="A528" s="293"/>
      <c r="B528" s="375"/>
      <c r="C528" s="336"/>
      <c r="D528" s="337"/>
      <c r="H528" s="338"/>
      <c r="M528" s="338"/>
      <c r="AS528" s="316"/>
    </row>
    <row r="529" spans="1:45" s="291" customFormat="1">
      <c r="A529" s="293"/>
      <c r="B529" s="375"/>
      <c r="C529" s="336"/>
      <c r="D529" s="337"/>
      <c r="H529" s="338"/>
      <c r="M529" s="338"/>
      <c r="AS529" s="316"/>
    </row>
    <row r="530" spans="1:45" s="291" customFormat="1">
      <c r="A530" s="293"/>
      <c r="B530" s="375"/>
      <c r="C530" s="336"/>
      <c r="D530" s="337"/>
      <c r="H530" s="338"/>
      <c r="M530" s="338"/>
      <c r="AS530" s="316"/>
    </row>
    <row r="531" spans="1:45" s="291" customFormat="1">
      <c r="A531" s="293"/>
      <c r="B531" s="375"/>
      <c r="C531" s="336"/>
      <c r="D531" s="337"/>
      <c r="H531" s="338"/>
      <c r="M531" s="338"/>
      <c r="AS531" s="316"/>
    </row>
    <row r="532" spans="1:45" s="291" customFormat="1">
      <c r="A532" s="293"/>
      <c r="B532" s="375"/>
      <c r="C532" s="336"/>
      <c r="D532" s="337"/>
      <c r="H532" s="338"/>
      <c r="M532" s="338"/>
      <c r="AS532" s="316"/>
    </row>
    <row r="533" spans="1:45" s="291" customFormat="1">
      <c r="A533" s="293"/>
      <c r="B533" s="375"/>
      <c r="C533" s="336"/>
      <c r="D533" s="337"/>
      <c r="H533" s="338"/>
      <c r="M533" s="338"/>
      <c r="AS533" s="316"/>
    </row>
    <row r="534" spans="1:45" s="291" customFormat="1">
      <c r="A534" s="293"/>
      <c r="B534" s="375"/>
      <c r="C534" s="336"/>
      <c r="D534" s="337"/>
      <c r="H534" s="338"/>
      <c r="M534" s="338"/>
      <c r="AS534" s="316"/>
    </row>
    <row r="535" spans="1:45" s="291" customFormat="1">
      <c r="A535" s="293"/>
      <c r="B535" s="375"/>
      <c r="C535" s="336"/>
      <c r="D535" s="337"/>
      <c r="H535" s="338"/>
      <c r="M535" s="338"/>
      <c r="AS535" s="316"/>
    </row>
    <row r="536" spans="1:45" s="291" customFormat="1">
      <c r="A536" s="293"/>
      <c r="B536" s="375"/>
      <c r="C536" s="336"/>
      <c r="D536" s="337"/>
      <c r="H536" s="338"/>
      <c r="M536" s="338"/>
      <c r="AS536" s="316"/>
    </row>
    <row r="537" spans="1:45" s="291" customFormat="1">
      <c r="A537" s="293"/>
      <c r="B537" s="375"/>
      <c r="C537" s="336"/>
      <c r="D537" s="337"/>
      <c r="H537" s="338"/>
      <c r="M537" s="338"/>
      <c r="AS537" s="316"/>
    </row>
    <row r="538" spans="1:45" s="291" customFormat="1">
      <c r="A538" s="293"/>
      <c r="B538" s="375"/>
      <c r="C538" s="336"/>
      <c r="D538" s="337"/>
      <c r="H538" s="338"/>
      <c r="M538" s="338"/>
      <c r="AS538" s="316"/>
    </row>
    <row r="539" spans="1:45" s="291" customFormat="1">
      <c r="A539" s="293"/>
      <c r="B539" s="375"/>
      <c r="C539" s="336"/>
      <c r="D539" s="337"/>
      <c r="H539" s="338"/>
      <c r="M539" s="338"/>
      <c r="AS539" s="316"/>
    </row>
    <row r="540" spans="1:45" s="291" customFormat="1">
      <c r="A540" s="293"/>
      <c r="B540" s="375"/>
      <c r="C540" s="336"/>
      <c r="D540" s="337"/>
      <c r="H540" s="338"/>
      <c r="M540" s="338"/>
      <c r="AS540" s="316"/>
    </row>
    <row r="541" spans="1:45" s="291" customFormat="1">
      <c r="A541" s="293"/>
      <c r="B541" s="375"/>
      <c r="C541" s="336"/>
      <c r="D541" s="337"/>
      <c r="H541" s="338"/>
      <c r="M541" s="338"/>
      <c r="AS541" s="316"/>
    </row>
    <row r="542" spans="1:45" s="291" customFormat="1">
      <c r="A542" s="293"/>
      <c r="B542" s="375"/>
      <c r="C542" s="336"/>
      <c r="D542" s="337"/>
      <c r="H542" s="338"/>
      <c r="M542" s="338"/>
      <c r="AS542" s="316"/>
    </row>
    <row r="543" spans="1:45" s="291" customFormat="1">
      <c r="A543" s="293"/>
      <c r="B543" s="375"/>
      <c r="C543" s="336"/>
      <c r="D543" s="337"/>
      <c r="H543" s="338"/>
      <c r="M543" s="338"/>
      <c r="AS543" s="316"/>
    </row>
    <row r="544" spans="1:45" s="291" customFormat="1">
      <c r="A544" s="293"/>
      <c r="B544" s="375"/>
      <c r="C544" s="336"/>
      <c r="D544" s="337"/>
      <c r="H544" s="338"/>
      <c r="M544" s="338"/>
      <c r="AS544" s="316"/>
    </row>
    <row r="545" spans="1:45" s="291" customFormat="1">
      <c r="A545" s="293"/>
      <c r="B545" s="375"/>
      <c r="C545" s="336"/>
      <c r="D545" s="337"/>
      <c r="H545" s="338"/>
      <c r="M545" s="338"/>
      <c r="AS545" s="316"/>
    </row>
    <row r="546" spans="1:45" s="291" customFormat="1">
      <c r="A546" s="293"/>
      <c r="B546" s="375"/>
      <c r="C546" s="336"/>
      <c r="D546" s="337"/>
      <c r="H546" s="338"/>
      <c r="M546" s="338"/>
      <c r="AS546" s="316"/>
    </row>
    <row r="547" spans="1:45" s="291" customFormat="1">
      <c r="A547" s="293"/>
      <c r="B547" s="375"/>
      <c r="C547" s="336"/>
      <c r="D547" s="337"/>
      <c r="H547" s="338"/>
      <c r="M547" s="338"/>
      <c r="AS547" s="316"/>
    </row>
    <row r="548" spans="1:45" s="291" customFormat="1">
      <c r="A548" s="293"/>
      <c r="B548" s="375"/>
      <c r="C548" s="336"/>
      <c r="D548" s="337"/>
      <c r="H548" s="338"/>
      <c r="M548" s="338"/>
      <c r="AS548" s="316"/>
    </row>
    <row r="549" spans="1:45" s="291" customFormat="1">
      <c r="A549" s="293"/>
      <c r="B549" s="375"/>
      <c r="C549" s="336"/>
      <c r="D549" s="337"/>
      <c r="H549" s="338"/>
      <c r="M549" s="338"/>
      <c r="AS549" s="316"/>
    </row>
    <row r="550" spans="1:45" s="291" customFormat="1">
      <c r="A550" s="293"/>
      <c r="B550" s="375"/>
      <c r="C550" s="336"/>
      <c r="D550" s="337"/>
      <c r="H550" s="338"/>
      <c r="M550" s="338"/>
      <c r="AS550" s="316"/>
    </row>
    <row r="551" spans="1:45" s="291" customFormat="1">
      <c r="A551" s="293"/>
      <c r="B551" s="375"/>
      <c r="C551" s="336"/>
      <c r="D551" s="337"/>
      <c r="H551" s="338"/>
      <c r="M551" s="338"/>
      <c r="AS551" s="316"/>
    </row>
    <row r="552" spans="1:45" s="291" customFormat="1">
      <c r="A552" s="293"/>
      <c r="B552" s="375"/>
      <c r="C552" s="336"/>
      <c r="D552" s="337"/>
      <c r="H552" s="338"/>
      <c r="M552" s="338"/>
      <c r="AS552" s="316"/>
    </row>
    <row r="553" spans="1:45" s="291" customFormat="1">
      <c r="A553" s="293"/>
      <c r="B553" s="375"/>
      <c r="C553" s="336"/>
      <c r="D553" s="337"/>
      <c r="H553" s="338"/>
      <c r="M553" s="338"/>
      <c r="AS553" s="316"/>
    </row>
    <row r="554" spans="1:45" s="291" customFormat="1">
      <c r="A554" s="293"/>
      <c r="B554" s="375"/>
      <c r="C554" s="336"/>
      <c r="D554" s="337"/>
      <c r="H554" s="338"/>
      <c r="M554" s="338"/>
      <c r="AS554" s="316"/>
    </row>
    <row r="555" spans="1:45" s="291" customFormat="1">
      <c r="A555" s="293"/>
      <c r="B555" s="375"/>
      <c r="C555" s="336"/>
      <c r="D555" s="337"/>
      <c r="H555" s="338"/>
      <c r="M555" s="338"/>
      <c r="AS555" s="316"/>
    </row>
    <row r="556" spans="1:45" s="291" customFormat="1">
      <c r="A556" s="293"/>
      <c r="B556" s="375"/>
      <c r="C556" s="336"/>
      <c r="D556" s="337"/>
      <c r="H556" s="338"/>
      <c r="M556" s="338"/>
      <c r="AS556" s="316"/>
    </row>
    <row r="557" spans="1:45" s="291" customFormat="1">
      <c r="A557" s="293"/>
      <c r="B557" s="375"/>
      <c r="C557" s="336"/>
      <c r="D557" s="337"/>
      <c r="H557" s="338"/>
      <c r="M557" s="338"/>
      <c r="AS557" s="316"/>
    </row>
    <row r="558" spans="1:45" s="291" customFormat="1">
      <c r="A558" s="293"/>
      <c r="B558" s="375"/>
      <c r="C558" s="336"/>
      <c r="D558" s="337"/>
      <c r="H558" s="338"/>
      <c r="M558" s="338"/>
      <c r="AS558" s="316"/>
    </row>
    <row r="559" spans="1:45" s="291" customFormat="1">
      <c r="A559" s="293"/>
      <c r="B559" s="375"/>
      <c r="C559" s="336"/>
      <c r="D559" s="337"/>
      <c r="H559" s="338"/>
      <c r="M559" s="338"/>
      <c r="AS559" s="316"/>
    </row>
    <row r="560" spans="1:45" s="291" customFormat="1">
      <c r="A560" s="293"/>
      <c r="B560" s="375"/>
      <c r="C560" s="336"/>
      <c r="D560" s="337"/>
      <c r="H560" s="338"/>
      <c r="M560" s="338"/>
      <c r="AS560" s="316"/>
    </row>
    <row r="561" spans="1:45" s="291" customFormat="1">
      <c r="A561" s="293"/>
      <c r="B561" s="375"/>
      <c r="C561" s="336"/>
      <c r="D561" s="337"/>
      <c r="H561" s="338"/>
      <c r="M561" s="338"/>
      <c r="AS561" s="316"/>
    </row>
    <row r="562" spans="1:45" s="291" customFormat="1">
      <c r="A562" s="293"/>
      <c r="B562" s="375"/>
      <c r="C562" s="336"/>
      <c r="D562" s="337"/>
      <c r="H562" s="338"/>
      <c r="M562" s="338"/>
      <c r="AS562" s="316"/>
    </row>
    <row r="563" spans="1:45" s="291" customFormat="1">
      <c r="A563" s="293"/>
      <c r="B563" s="375"/>
      <c r="C563" s="336"/>
      <c r="D563" s="337"/>
      <c r="H563" s="338"/>
      <c r="M563" s="338"/>
      <c r="AS563" s="316"/>
    </row>
    <row r="564" spans="1:45" s="291" customFormat="1">
      <c r="A564" s="293"/>
      <c r="B564" s="375"/>
      <c r="C564" s="336"/>
      <c r="D564" s="337"/>
      <c r="H564" s="338"/>
      <c r="M564" s="338"/>
      <c r="AS564" s="316"/>
    </row>
    <row r="565" spans="1:45" s="291" customFormat="1">
      <c r="A565" s="293"/>
      <c r="B565" s="375"/>
      <c r="C565" s="336"/>
      <c r="D565" s="337"/>
      <c r="H565" s="338"/>
      <c r="M565" s="338"/>
      <c r="AS565" s="316"/>
    </row>
    <row r="566" spans="1:45" s="291" customFormat="1">
      <c r="A566" s="293"/>
      <c r="B566" s="375"/>
      <c r="C566" s="336"/>
      <c r="D566" s="337"/>
      <c r="H566" s="338"/>
      <c r="M566" s="338"/>
      <c r="AS566" s="316"/>
    </row>
    <row r="567" spans="1:45" s="291" customFormat="1">
      <c r="A567" s="293"/>
      <c r="B567" s="375"/>
      <c r="C567" s="336"/>
      <c r="D567" s="337"/>
      <c r="H567" s="338"/>
      <c r="M567" s="338"/>
      <c r="AS567" s="316"/>
    </row>
    <row r="568" spans="1:45" s="291" customFormat="1">
      <c r="A568" s="293"/>
      <c r="B568" s="375"/>
      <c r="C568" s="336"/>
      <c r="D568" s="337"/>
      <c r="H568" s="338"/>
      <c r="M568" s="338"/>
      <c r="AS568" s="316"/>
    </row>
    <row r="569" spans="1:45" s="291" customFormat="1">
      <c r="A569" s="293"/>
      <c r="B569" s="375"/>
      <c r="C569" s="336"/>
      <c r="D569" s="337"/>
      <c r="H569" s="338"/>
      <c r="M569" s="338"/>
      <c r="AS569" s="316"/>
    </row>
    <row r="570" spans="1:45" s="291" customFormat="1">
      <c r="A570" s="293"/>
      <c r="B570" s="375"/>
      <c r="C570" s="336"/>
      <c r="D570" s="337"/>
      <c r="H570" s="338"/>
      <c r="M570" s="338"/>
      <c r="AS570" s="316"/>
    </row>
    <row r="571" spans="1:45" s="291" customFormat="1">
      <c r="A571" s="293"/>
      <c r="B571" s="375"/>
      <c r="C571" s="336"/>
      <c r="D571" s="337"/>
      <c r="H571" s="338"/>
      <c r="M571" s="338"/>
      <c r="AS571" s="316"/>
    </row>
    <row r="572" spans="1:45" s="291" customFormat="1">
      <c r="A572" s="293"/>
      <c r="B572" s="375"/>
      <c r="C572" s="336"/>
      <c r="D572" s="337"/>
      <c r="H572" s="338"/>
      <c r="M572" s="338"/>
      <c r="AS572" s="316"/>
    </row>
    <row r="573" spans="1:45" s="291" customFormat="1">
      <c r="A573" s="293"/>
      <c r="B573" s="375"/>
      <c r="C573" s="336"/>
      <c r="D573" s="337"/>
      <c r="H573" s="338"/>
      <c r="M573" s="338"/>
      <c r="AS573" s="316"/>
    </row>
    <row r="574" spans="1:45" s="291" customFormat="1">
      <c r="A574" s="293"/>
      <c r="B574" s="375"/>
      <c r="C574" s="336"/>
      <c r="D574" s="337"/>
      <c r="H574" s="338"/>
      <c r="M574" s="338"/>
      <c r="AS574" s="316"/>
    </row>
    <row r="575" spans="1:45" s="291" customFormat="1">
      <c r="A575" s="293"/>
      <c r="B575" s="375"/>
      <c r="C575" s="336"/>
      <c r="D575" s="337"/>
      <c r="H575" s="338"/>
      <c r="M575" s="338"/>
      <c r="AS575" s="316"/>
    </row>
    <row r="576" spans="1:45" s="291" customFormat="1">
      <c r="A576" s="293"/>
      <c r="B576" s="375"/>
      <c r="C576" s="336"/>
      <c r="D576" s="337"/>
      <c r="H576" s="338"/>
      <c r="M576" s="338"/>
      <c r="AS576" s="316"/>
    </row>
    <row r="577" spans="1:45" s="291" customFormat="1">
      <c r="A577" s="293"/>
      <c r="B577" s="375"/>
      <c r="C577" s="336"/>
      <c r="D577" s="337"/>
      <c r="H577" s="338"/>
      <c r="M577" s="338"/>
      <c r="AS577" s="316"/>
    </row>
    <row r="578" spans="1:45" s="291" customFormat="1">
      <c r="A578" s="293"/>
      <c r="B578" s="375"/>
      <c r="C578" s="336"/>
      <c r="D578" s="337"/>
      <c r="H578" s="338"/>
      <c r="M578" s="338"/>
      <c r="AS578" s="316"/>
    </row>
    <row r="579" spans="1:45" s="291" customFormat="1">
      <c r="A579" s="293"/>
      <c r="B579" s="375"/>
      <c r="C579" s="336"/>
      <c r="D579" s="337"/>
      <c r="H579" s="338"/>
      <c r="M579" s="338"/>
      <c r="AS579" s="316"/>
    </row>
    <row r="580" spans="1:45" s="291" customFormat="1">
      <c r="A580" s="293"/>
      <c r="B580" s="375"/>
      <c r="C580" s="336"/>
      <c r="D580" s="337"/>
      <c r="H580" s="338"/>
      <c r="M580" s="338"/>
      <c r="AS580" s="316"/>
    </row>
    <row r="581" spans="1:45" s="291" customFormat="1">
      <c r="A581" s="293"/>
      <c r="B581" s="375"/>
      <c r="C581" s="336"/>
      <c r="D581" s="337"/>
      <c r="H581" s="338"/>
      <c r="M581" s="338"/>
      <c r="AS581" s="316"/>
    </row>
    <row r="582" spans="1:45" s="291" customFormat="1">
      <c r="A582" s="293"/>
      <c r="B582" s="375"/>
      <c r="C582" s="336"/>
      <c r="D582" s="337"/>
      <c r="H582" s="338"/>
      <c r="M582" s="338"/>
      <c r="AS582" s="316"/>
    </row>
    <row r="583" spans="1:45" s="291" customFormat="1">
      <c r="A583" s="293"/>
      <c r="B583" s="375"/>
      <c r="C583" s="336"/>
      <c r="D583" s="337"/>
      <c r="H583" s="338"/>
      <c r="M583" s="338"/>
      <c r="AS583" s="316"/>
    </row>
    <row r="584" spans="1:45" s="291" customFormat="1">
      <c r="A584" s="293"/>
      <c r="B584" s="375"/>
      <c r="C584" s="336"/>
      <c r="D584" s="337"/>
      <c r="H584" s="338"/>
      <c r="M584" s="338"/>
      <c r="AS584" s="316"/>
    </row>
    <row r="585" spans="1:45" s="291" customFormat="1">
      <c r="A585" s="293"/>
      <c r="B585" s="375"/>
      <c r="C585" s="336"/>
      <c r="D585" s="337"/>
      <c r="H585" s="338"/>
      <c r="M585" s="338"/>
      <c r="AS585" s="316"/>
    </row>
    <row r="586" spans="1:45" s="291" customFormat="1">
      <c r="A586" s="293"/>
      <c r="B586" s="375"/>
      <c r="C586" s="336"/>
      <c r="D586" s="337"/>
      <c r="H586" s="338"/>
      <c r="M586" s="338"/>
      <c r="AS586" s="316"/>
    </row>
    <row r="587" spans="1:45" s="291" customFormat="1">
      <c r="A587" s="293"/>
      <c r="B587" s="375"/>
      <c r="C587" s="336"/>
      <c r="D587" s="337"/>
      <c r="H587" s="338"/>
      <c r="M587" s="338"/>
      <c r="AS587" s="316"/>
    </row>
    <row r="588" spans="1:45" s="291" customFormat="1">
      <c r="A588" s="293"/>
      <c r="B588" s="375"/>
      <c r="C588" s="336"/>
      <c r="D588" s="337"/>
      <c r="H588" s="338"/>
      <c r="M588" s="338"/>
      <c r="AS588" s="316"/>
    </row>
    <row r="589" spans="1:45" s="291" customFormat="1">
      <c r="A589" s="293"/>
      <c r="B589" s="375"/>
      <c r="C589" s="336"/>
      <c r="D589" s="337"/>
      <c r="H589" s="338"/>
      <c r="M589" s="338"/>
      <c r="AS589" s="316"/>
    </row>
    <row r="590" spans="1:45" s="291" customFormat="1">
      <c r="A590" s="293"/>
      <c r="B590" s="375"/>
      <c r="C590" s="336"/>
      <c r="D590" s="337"/>
      <c r="H590" s="338"/>
      <c r="M590" s="338"/>
      <c r="AS590" s="316"/>
    </row>
    <row r="591" spans="1:45" s="291" customFormat="1">
      <c r="A591" s="293"/>
      <c r="B591" s="375"/>
      <c r="C591" s="336"/>
      <c r="D591" s="337"/>
      <c r="H591" s="338"/>
      <c r="M591" s="338"/>
      <c r="AS591" s="316"/>
    </row>
    <row r="592" spans="1:45" s="291" customFormat="1">
      <c r="A592" s="293"/>
      <c r="B592" s="375"/>
      <c r="C592" s="336"/>
      <c r="D592" s="337"/>
      <c r="H592" s="338"/>
      <c r="M592" s="338"/>
      <c r="AS592" s="316"/>
    </row>
    <row r="593" spans="1:45" s="291" customFormat="1">
      <c r="A593" s="293"/>
      <c r="B593" s="375"/>
      <c r="C593" s="336"/>
      <c r="D593" s="337"/>
      <c r="H593" s="338"/>
      <c r="M593" s="338"/>
      <c r="AS593" s="316"/>
    </row>
    <row r="594" spans="1:45" s="291" customFormat="1">
      <c r="A594" s="293"/>
      <c r="B594" s="375"/>
      <c r="C594" s="336"/>
      <c r="D594" s="337"/>
      <c r="H594" s="338"/>
      <c r="M594" s="338"/>
      <c r="AS594" s="316"/>
    </row>
    <row r="595" spans="1:45" s="291" customFormat="1">
      <c r="A595" s="293"/>
      <c r="B595" s="375"/>
      <c r="C595" s="336"/>
      <c r="D595" s="337"/>
      <c r="H595" s="338"/>
      <c r="M595" s="338"/>
      <c r="AS595" s="316"/>
    </row>
    <row r="596" spans="1:45" s="291" customFormat="1">
      <c r="A596" s="293"/>
      <c r="B596" s="375"/>
      <c r="C596" s="336"/>
      <c r="D596" s="337"/>
      <c r="H596" s="338"/>
      <c r="M596" s="338"/>
      <c r="AS596" s="316"/>
    </row>
    <row r="597" spans="1:45" s="291" customFormat="1">
      <c r="A597" s="293"/>
      <c r="B597" s="375"/>
      <c r="C597" s="336"/>
      <c r="D597" s="337"/>
      <c r="H597" s="338"/>
      <c r="M597" s="338"/>
      <c r="AS597" s="316"/>
    </row>
    <row r="598" spans="1:45" s="291" customFormat="1">
      <c r="A598" s="293"/>
      <c r="B598" s="375"/>
      <c r="C598" s="336"/>
      <c r="D598" s="337"/>
      <c r="H598" s="338"/>
      <c r="M598" s="338"/>
      <c r="AS598" s="316"/>
    </row>
    <row r="599" spans="1:45" s="291" customFormat="1">
      <c r="A599" s="293"/>
      <c r="B599" s="375"/>
      <c r="C599" s="336"/>
      <c r="D599" s="337"/>
      <c r="H599" s="338"/>
      <c r="M599" s="338"/>
      <c r="AS599" s="316"/>
    </row>
    <row r="600" spans="1:45" s="291" customFormat="1">
      <c r="A600" s="293"/>
      <c r="B600" s="375"/>
      <c r="C600" s="336"/>
      <c r="D600" s="337"/>
      <c r="H600" s="338"/>
      <c r="M600" s="338"/>
      <c r="AS600" s="316"/>
    </row>
    <row r="601" spans="1:45" s="291" customFormat="1">
      <c r="A601" s="293"/>
      <c r="B601" s="375"/>
      <c r="C601" s="336"/>
      <c r="D601" s="337"/>
      <c r="H601" s="338"/>
      <c r="M601" s="338"/>
      <c r="AS601" s="316"/>
    </row>
    <row r="602" spans="1:45" s="291" customFormat="1">
      <c r="A602" s="293"/>
      <c r="B602" s="375"/>
      <c r="C602" s="336"/>
      <c r="D602" s="337"/>
      <c r="H602" s="338"/>
      <c r="M602" s="338"/>
      <c r="AS602" s="316"/>
    </row>
    <row r="603" spans="1:45" s="291" customFormat="1">
      <c r="A603" s="293"/>
      <c r="B603" s="375"/>
      <c r="C603" s="336"/>
      <c r="D603" s="337"/>
      <c r="H603" s="338"/>
      <c r="M603" s="338"/>
      <c r="AS603" s="316"/>
    </row>
    <row r="604" spans="1:45" s="291" customFormat="1">
      <c r="A604" s="293"/>
      <c r="B604" s="375"/>
      <c r="C604" s="336"/>
      <c r="D604" s="337"/>
      <c r="H604" s="338"/>
      <c r="M604" s="338"/>
      <c r="AS604" s="316"/>
    </row>
    <row r="605" spans="1:45" s="291" customFormat="1">
      <c r="A605" s="293"/>
      <c r="B605" s="375"/>
      <c r="C605" s="336"/>
      <c r="D605" s="337"/>
      <c r="H605" s="338"/>
      <c r="M605" s="338"/>
      <c r="AS605" s="316"/>
    </row>
    <row r="606" spans="1:45" s="291" customFormat="1">
      <c r="A606" s="293"/>
      <c r="B606" s="375"/>
      <c r="C606" s="336"/>
      <c r="D606" s="337"/>
      <c r="H606" s="338"/>
      <c r="M606" s="338"/>
      <c r="AS606" s="316"/>
    </row>
    <row r="607" spans="1:45" s="291" customFormat="1">
      <c r="A607" s="293"/>
      <c r="B607" s="375"/>
      <c r="C607" s="336"/>
      <c r="D607" s="337"/>
      <c r="H607" s="338"/>
      <c r="M607" s="338"/>
      <c r="AS607" s="316"/>
    </row>
    <row r="608" spans="1:45" s="291" customFormat="1">
      <c r="A608" s="293"/>
      <c r="B608" s="375"/>
      <c r="C608" s="336"/>
      <c r="D608" s="337"/>
      <c r="H608" s="338"/>
      <c r="M608" s="338"/>
      <c r="AS608" s="316"/>
    </row>
    <row r="609" spans="1:45" s="291" customFormat="1">
      <c r="A609" s="293"/>
      <c r="B609" s="375"/>
      <c r="C609" s="336"/>
      <c r="D609" s="337"/>
      <c r="H609" s="338"/>
      <c r="M609" s="338"/>
      <c r="AS609" s="316"/>
    </row>
    <row r="610" spans="1:45" s="291" customFormat="1">
      <c r="A610" s="293"/>
      <c r="B610" s="375"/>
      <c r="C610" s="336"/>
      <c r="D610" s="337"/>
      <c r="H610" s="338"/>
      <c r="M610" s="338"/>
      <c r="AS610" s="316"/>
    </row>
    <row r="611" spans="1:45" s="291" customFormat="1">
      <c r="A611" s="293"/>
      <c r="B611" s="375"/>
      <c r="C611" s="336"/>
      <c r="D611" s="337"/>
      <c r="H611" s="338"/>
      <c r="M611" s="338"/>
      <c r="AS611" s="316"/>
    </row>
    <row r="612" spans="1:45" s="291" customFormat="1">
      <c r="A612" s="293"/>
      <c r="B612" s="375"/>
      <c r="C612" s="336"/>
      <c r="D612" s="337"/>
      <c r="H612" s="338"/>
      <c r="M612" s="338"/>
      <c r="AS612" s="316"/>
    </row>
    <row r="613" spans="1:45" s="291" customFormat="1">
      <c r="A613" s="293"/>
      <c r="B613" s="375"/>
      <c r="C613" s="336"/>
      <c r="D613" s="337"/>
      <c r="H613" s="338"/>
      <c r="M613" s="338"/>
      <c r="AS613" s="316"/>
    </row>
    <row r="614" spans="1:45" s="291" customFormat="1">
      <c r="A614" s="293"/>
      <c r="B614" s="375"/>
      <c r="C614" s="336"/>
      <c r="D614" s="337"/>
      <c r="H614" s="338"/>
      <c r="M614" s="338"/>
      <c r="AS614" s="316"/>
    </row>
    <row r="615" spans="1:45" s="291" customFormat="1">
      <c r="A615" s="293"/>
      <c r="B615" s="375"/>
      <c r="C615" s="336"/>
      <c r="D615" s="337"/>
      <c r="H615" s="338"/>
      <c r="M615" s="338"/>
      <c r="AS615" s="316"/>
    </row>
    <row r="616" spans="1:45" s="291" customFormat="1">
      <c r="A616" s="293"/>
      <c r="B616" s="375"/>
      <c r="C616" s="336"/>
      <c r="D616" s="337"/>
      <c r="H616" s="338"/>
      <c r="M616" s="338"/>
      <c r="AS616" s="316"/>
    </row>
    <row r="617" spans="1:45" s="291" customFormat="1">
      <c r="A617" s="293"/>
      <c r="B617" s="375"/>
      <c r="C617" s="336"/>
      <c r="D617" s="337"/>
      <c r="H617" s="338"/>
      <c r="M617" s="338"/>
      <c r="AS617" s="316"/>
    </row>
    <row r="618" spans="1:45" s="291" customFormat="1">
      <c r="A618" s="293"/>
      <c r="B618" s="375"/>
      <c r="C618" s="336"/>
      <c r="D618" s="337"/>
      <c r="H618" s="338"/>
      <c r="M618" s="338"/>
      <c r="AS618" s="316"/>
    </row>
    <row r="619" spans="1:45" s="291" customFormat="1">
      <c r="A619" s="293"/>
      <c r="B619" s="375"/>
      <c r="C619" s="336"/>
      <c r="D619" s="337"/>
      <c r="H619" s="338"/>
      <c r="M619" s="338"/>
      <c r="AS619" s="316"/>
    </row>
    <row r="620" spans="1:45" s="291" customFormat="1">
      <c r="A620" s="293"/>
      <c r="B620" s="375"/>
      <c r="C620" s="336"/>
      <c r="D620" s="337"/>
      <c r="H620" s="338"/>
      <c r="M620" s="338"/>
      <c r="AS620" s="316"/>
    </row>
    <row r="621" spans="1:45" s="291" customFormat="1">
      <c r="A621" s="293"/>
      <c r="B621" s="375"/>
      <c r="C621" s="336"/>
      <c r="D621" s="337"/>
      <c r="H621" s="338"/>
      <c r="M621" s="338"/>
      <c r="AS621" s="316"/>
    </row>
    <row r="622" spans="1:45" s="291" customFormat="1">
      <c r="A622" s="293"/>
      <c r="B622" s="375"/>
      <c r="C622" s="336"/>
      <c r="D622" s="337"/>
      <c r="H622" s="338"/>
      <c r="M622" s="338"/>
      <c r="AS622" s="316"/>
    </row>
    <row r="623" spans="1:45" s="291" customFormat="1">
      <c r="A623" s="293"/>
      <c r="B623" s="375"/>
      <c r="C623" s="336"/>
      <c r="D623" s="337"/>
      <c r="H623" s="338"/>
      <c r="M623" s="338"/>
      <c r="AS623" s="316"/>
    </row>
    <row r="624" spans="1:45" s="291" customFormat="1">
      <c r="A624" s="293"/>
      <c r="B624" s="375"/>
      <c r="C624" s="336"/>
      <c r="D624" s="337"/>
      <c r="H624" s="338"/>
      <c r="M624" s="338"/>
      <c r="AS624" s="316"/>
    </row>
    <row r="625" spans="1:45" s="291" customFormat="1">
      <c r="A625" s="293"/>
      <c r="B625" s="375"/>
      <c r="C625" s="336"/>
      <c r="D625" s="337"/>
      <c r="H625" s="338"/>
      <c r="M625" s="338"/>
      <c r="AS625" s="316"/>
    </row>
    <row r="626" spans="1:45" s="291" customFormat="1">
      <c r="A626" s="293"/>
      <c r="B626" s="375"/>
      <c r="C626" s="336"/>
      <c r="D626" s="337"/>
      <c r="H626" s="338"/>
      <c r="M626" s="338"/>
      <c r="AS626" s="316"/>
    </row>
    <row r="627" spans="1:45" s="291" customFormat="1">
      <c r="A627" s="293"/>
      <c r="B627" s="375"/>
      <c r="C627" s="336"/>
      <c r="D627" s="337"/>
      <c r="H627" s="338"/>
      <c r="M627" s="338"/>
      <c r="AS627" s="316"/>
    </row>
    <row r="628" spans="1:45" s="291" customFormat="1">
      <c r="A628" s="293"/>
      <c r="B628" s="375"/>
      <c r="C628" s="336"/>
      <c r="D628" s="337"/>
      <c r="H628" s="338"/>
      <c r="M628" s="338"/>
      <c r="AS628" s="316"/>
    </row>
    <row r="629" spans="1:45" s="291" customFormat="1">
      <c r="A629" s="293"/>
      <c r="B629" s="375"/>
      <c r="C629" s="336"/>
      <c r="D629" s="337"/>
      <c r="H629" s="338"/>
      <c r="M629" s="338"/>
      <c r="AS629" s="316"/>
    </row>
    <row r="630" spans="1:45" s="291" customFormat="1">
      <c r="A630" s="293"/>
      <c r="B630" s="375"/>
      <c r="C630" s="336"/>
      <c r="D630" s="337"/>
      <c r="H630" s="338"/>
      <c r="M630" s="338"/>
      <c r="AS630" s="316"/>
    </row>
    <row r="631" spans="1:45" s="291" customFormat="1">
      <c r="A631" s="293"/>
      <c r="B631" s="375"/>
      <c r="C631" s="336"/>
      <c r="D631" s="337"/>
      <c r="H631" s="338"/>
      <c r="M631" s="338"/>
      <c r="AS631" s="316"/>
    </row>
    <row r="632" spans="1:45" s="291" customFormat="1">
      <c r="A632" s="293"/>
      <c r="B632" s="375"/>
      <c r="C632" s="336"/>
      <c r="D632" s="337"/>
      <c r="H632" s="338"/>
      <c r="M632" s="338"/>
      <c r="AS632" s="316"/>
    </row>
    <row r="633" spans="1:45" s="291" customFormat="1">
      <c r="A633" s="293"/>
      <c r="B633" s="375"/>
      <c r="C633" s="336"/>
      <c r="D633" s="337"/>
      <c r="H633" s="338"/>
      <c r="M633" s="338"/>
      <c r="AS633" s="316"/>
    </row>
    <row r="634" spans="1:45" s="291" customFormat="1">
      <c r="A634" s="293"/>
      <c r="B634" s="375"/>
      <c r="C634" s="336"/>
      <c r="D634" s="337"/>
      <c r="H634" s="338"/>
      <c r="M634" s="338"/>
      <c r="AS634" s="316"/>
    </row>
    <row r="635" spans="1:45" s="291" customFormat="1">
      <c r="A635" s="293"/>
      <c r="B635" s="375"/>
      <c r="C635" s="336"/>
      <c r="D635" s="337"/>
      <c r="H635" s="338"/>
      <c r="M635" s="338"/>
      <c r="AS635" s="316"/>
    </row>
    <row r="636" spans="1:45" s="291" customFormat="1">
      <c r="A636" s="293"/>
      <c r="B636" s="375"/>
      <c r="C636" s="336"/>
      <c r="D636" s="337"/>
      <c r="H636" s="338"/>
      <c r="M636" s="338"/>
      <c r="AS636" s="316"/>
    </row>
    <row r="637" spans="1:45" s="291" customFormat="1">
      <c r="A637" s="293"/>
      <c r="B637" s="375"/>
      <c r="C637" s="336"/>
      <c r="D637" s="337"/>
      <c r="H637" s="338"/>
      <c r="M637" s="338"/>
      <c r="AS637" s="316"/>
    </row>
    <row r="638" spans="1:45" s="291" customFormat="1">
      <c r="A638" s="293"/>
      <c r="B638" s="375"/>
      <c r="C638" s="336"/>
      <c r="D638" s="337"/>
      <c r="H638" s="338"/>
      <c r="M638" s="338"/>
      <c r="AS638" s="316"/>
    </row>
    <row r="639" spans="1:45" s="291" customFormat="1">
      <c r="A639" s="293"/>
      <c r="B639" s="375"/>
      <c r="C639" s="336"/>
      <c r="D639" s="337"/>
      <c r="H639" s="338"/>
      <c r="M639" s="338"/>
      <c r="AS639" s="316"/>
    </row>
    <row r="640" spans="1:45" s="291" customFormat="1">
      <c r="A640" s="293"/>
      <c r="B640" s="375"/>
      <c r="C640" s="336"/>
      <c r="D640" s="337"/>
      <c r="H640" s="338"/>
      <c r="M640" s="338"/>
      <c r="AS640" s="316"/>
    </row>
    <row r="641" spans="1:45" s="291" customFormat="1">
      <c r="A641" s="293"/>
      <c r="B641" s="375"/>
      <c r="C641" s="336"/>
      <c r="D641" s="337"/>
      <c r="H641" s="338"/>
      <c r="M641" s="338"/>
      <c r="AS641" s="316"/>
    </row>
    <row r="642" spans="1:45" s="291" customFormat="1">
      <c r="A642" s="293"/>
      <c r="B642" s="375"/>
      <c r="C642" s="336"/>
      <c r="D642" s="337"/>
      <c r="H642" s="338"/>
      <c r="M642" s="338"/>
      <c r="AS642" s="316"/>
    </row>
    <row r="643" spans="1:45" s="291" customFormat="1">
      <c r="A643" s="293"/>
      <c r="B643" s="375"/>
      <c r="C643" s="336"/>
      <c r="D643" s="337"/>
      <c r="H643" s="338"/>
      <c r="M643" s="338"/>
      <c r="AS643" s="316"/>
    </row>
    <row r="644" spans="1:45" s="291" customFormat="1">
      <c r="A644" s="293"/>
      <c r="B644" s="375"/>
      <c r="C644" s="336"/>
      <c r="D644" s="337"/>
      <c r="H644" s="338"/>
      <c r="M644" s="338"/>
      <c r="AS644" s="316"/>
    </row>
    <row r="645" spans="1:45" s="291" customFormat="1">
      <c r="A645" s="293"/>
      <c r="B645" s="375"/>
      <c r="C645" s="336"/>
      <c r="D645" s="337"/>
      <c r="H645" s="338"/>
      <c r="M645" s="338"/>
      <c r="AS645" s="316"/>
    </row>
    <row r="646" spans="1:45" s="291" customFormat="1">
      <c r="A646" s="293"/>
      <c r="B646" s="375"/>
      <c r="C646" s="336"/>
      <c r="D646" s="337"/>
      <c r="H646" s="338"/>
      <c r="M646" s="338"/>
      <c r="AS646" s="316"/>
    </row>
    <row r="647" spans="1:45" s="291" customFormat="1">
      <c r="A647" s="293"/>
      <c r="B647" s="375"/>
      <c r="C647" s="336"/>
      <c r="D647" s="337"/>
      <c r="H647" s="338"/>
      <c r="M647" s="338"/>
      <c r="AS647" s="316"/>
    </row>
    <row r="648" spans="1:45" s="291" customFormat="1">
      <c r="A648" s="293"/>
      <c r="B648" s="375"/>
      <c r="C648" s="336"/>
      <c r="D648" s="337"/>
      <c r="H648" s="338"/>
      <c r="M648" s="338"/>
      <c r="AS648" s="316"/>
    </row>
    <row r="649" spans="1:45" s="291" customFormat="1">
      <c r="A649" s="293"/>
      <c r="B649" s="375"/>
      <c r="C649" s="336"/>
      <c r="D649" s="337"/>
      <c r="H649" s="338"/>
      <c r="M649" s="338"/>
      <c r="AS649" s="316"/>
    </row>
    <row r="650" spans="1:45" s="291" customFormat="1">
      <c r="A650" s="293"/>
      <c r="B650" s="375"/>
      <c r="C650" s="336"/>
      <c r="D650" s="337"/>
      <c r="H650" s="338"/>
      <c r="M650" s="338"/>
      <c r="AS650" s="316"/>
    </row>
    <row r="651" spans="1:45" s="291" customFormat="1">
      <c r="A651" s="293"/>
      <c r="B651" s="375"/>
      <c r="C651" s="336"/>
      <c r="D651" s="337"/>
      <c r="H651" s="338"/>
      <c r="M651" s="338"/>
      <c r="AS651" s="316"/>
    </row>
    <row r="652" spans="1:45" s="291" customFormat="1">
      <c r="A652" s="293"/>
      <c r="B652" s="375"/>
      <c r="C652" s="336"/>
      <c r="D652" s="337"/>
      <c r="H652" s="338"/>
      <c r="M652" s="338"/>
      <c r="AS652" s="316"/>
    </row>
    <row r="653" spans="1:45" s="291" customFormat="1">
      <c r="A653" s="293"/>
      <c r="B653" s="375"/>
      <c r="C653" s="336"/>
      <c r="D653" s="337"/>
      <c r="H653" s="338"/>
      <c r="M653" s="338"/>
      <c r="AS653" s="316"/>
    </row>
    <row r="654" spans="1:45" s="291" customFormat="1">
      <c r="A654" s="293"/>
      <c r="B654" s="375"/>
      <c r="C654" s="336"/>
      <c r="D654" s="337"/>
      <c r="H654" s="338"/>
      <c r="M654" s="338"/>
      <c r="AS654" s="316"/>
    </row>
    <row r="655" spans="1:45" s="291" customFormat="1">
      <c r="A655" s="293"/>
      <c r="B655" s="375"/>
      <c r="C655" s="336"/>
      <c r="D655" s="337"/>
      <c r="H655" s="338"/>
      <c r="M655" s="338"/>
      <c r="AS655" s="316"/>
    </row>
    <row r="656" spans="1:45" s="291" customFormat="1">
      <c r="A656" s="293"/>
      <c r="B656" s="375"/>
      <c r="C656" s="336"/>
      <c r="D656" s="337"/>
      <c r="H656" s="338"/>
      <c r="M656" s="338"/>
      <c r="AS656" s="316"/>
    </row>
    <row r="657" spans="1:45" s="291" customFormat="1">
      <c r="A657" s="293"/>
      <c r="B657" s="375"/>
      <c r="C657" s="336"/>
      <c r="D657" s="337"/>
      <c r="H657" s="338"/>
      <c r="M657" s="338"/>
      <c r="AS657" s="316"/>
    </row>
    <row r="658" spans="1:45" s="291" customFormat="1">
      <c r="A658" s="293"/>
      <c r="B658" s="375"/>
      <c r="C658" s="336"/>
      <c r="D658" s="337"/>
      <c r="H658" s="338"/>
      <c r="M658" s="338"/>
      <c r="AS658" s="316"/>
    </row>
    <row r="659" spans="1:45" s="291" customFormat="1">
      <c r="A659" s="293"/>
      <c r="B659" s="375"/>
      <c r="C659" s="336"/>
      <c r="D659" s="337"/>
      <c r="H659" s="338"/>
      <c r="M659" s="338"/>
      <c r="AS659" s="316"/>
    </row>
    <row r="660" spans="1:45" s="291" customFormat="1">
      <c r="A660" s="293"/>
      <c r="B660" s="375"/>
      <c r="C660" s="336"/>
      <c r="D660" s="337"/>
      <c r="H660" s="338"/>
      <c r="M660" s="338"/>
      <c r="AS660" s="316"/>
    </row>
    <row r="661" spans="1:45" s="291" customFormat="1">
      <c r="A661" s="293"/>
      <c r="B661" s="375"/>
      <c r="C661" s="336"/>
      <c r="D661" s="337"/>
      <c r="H661" s="338"/>
      <c r="M661" s="338"/>
      <c r="AS661" s="316"/>
    </row>
    <row r="662" spans="1:45" s="291" customFormat="1">
      <c r="A662" s="293"/>
      <c r="B662" s="375"/>
      <c r="C662" s="336"/>
      <c r="D662" s="337"/>
      <c r="H662" s="338"/>
      <c r="M662" s="338"/>
      <c r="AS662" s="316"/>
    </row>
    <row r="663" spans="1:45" s="291" customFormat="1">
      <c r="A663" s="293"/>
      <c r="B663" s="375"/>
      <c r="C663" s="336"/>
      <c r="D663" s="337"/>
      <c r="H663" s="338"/>
      <c r="M663" s="338"/>
      <c r="AS663" s="316"/>
    </row>
    <row r="664" spans="1:45" s="291" customFormat="1">
      <c r="A664" s="293"/>
      <c r="B664" s="375"/>
      <c r="C664" s="336"/>
      <c r="D664" s="337"/>
      <c r="H664" s="338"/>
      <c r="M664" s="338"/>
      <c r="AS664" s="316"/>
    </row>
    <row r="665" spans="1:45" s="291" customFormat="1">
      <c r="A665" s="293"/>
      <c r="B665" s="375"/>
      <c r="C665" s="336"/>
      <c r="D665" s="337"/>
      <c r="H665" s="338"/>
      <c r="M665" s="338"/>
      <c r="AS665" s="316"/>
    </row>
    <row r="666" spans="1:45" s="291" customFormat="1">
      <c r="A666" s="293"/>
      <c r="B666" s="375"/>
      <c r="C666" s="336"/>
      <c r="D666" s="337"/>
      <c r="H666" s="338"/>
      <c r="M666" s="338"/>
      <c r="AS666" s="316"/>
    </row>
    <row r="667" spans="1:45" s="291" customFormat="1">
      <c r="A667" s="293"/>
      <c r="B667" s="375"/>
      <c r="C667" s="336"/>
      <c r="D667" s="337"/>
      <c r="H667" s="338"/>
      <c r="M667" s="338"/>
      <c r="AS667" s="316"/>
    </row>
    <row r="668" spans="1:45" s="291" customFormat="1">
      <c r="A668" s="293"/>
      <c r="B668" s="375"/>
      <c r="C668" s="336"/>
      <c r="D668" s="337"/>
      <c r="H668" s="338"/>
      <c r="M668" s="338"/>
      <c r="AS668" s="316"/>
    </row>
    <row r="669" spans="1:45" s="291" customFormat="1">
      <c r="A669" s="293"/>
      <c r="B669" s="375"/>
      <c r="C669" s="336"/>
      <c r="D669" s="337"/>
      <c r="H669" s="338"/>
      <c r="M669" s="338"/>
      <c r="AS669" s="316"/>
    </row>
    <row r="670" spans="1:45" s="291" customFormat="1">
      <c r="A670" s="293"/>
      <c r="B670" s="375"/>
      <c r="C670" s="336"/>
      <c r="D670" s="337"/>
      <c r="H670" s="338"/>
      <c r="M670" s="338"/>
      <c r="AS670" s="316"/>
    </row>
    <row r="671" spans="1:45" s="291" customFormat="1">
      <c r="A671" s="293"/>
      <c r="B671" s="375"/>
      <c r="C671" s="336"/>
      <c r="D671" s="337"/>
      <c r="H671" s="338"/>
      <c r="M671" s="338"/>
      <c r="AS671" s="316"/>
    </row>
    <row r="672" spans="1:45" s="291" customFormat="1">
      <c r="A672" s="293"/>
      <c r="B672" s="375"/>
      <c r="C672" s="336"/>
      <c r="D672" s="337"/>
      <c r="H672" s="338"/>
      <c r="M672" s="338"/>
      <c r="AS672" s="316"/>
    </row>
    <row r="673" spans="1:45" s="291" customFormat="1">
      <c r="A673" s="293"/>
      <c r="B673" s="375"/>
      <c r="C673" s="336"/>
      <c r="D673" s="337"/>
      <c r="H673" s="338"/>
      <c r="M673" s="338"/>
      <c r="AS673" s="316"/>
    </row>
    <row r="674" spans="1:45" s="291" customFormat="1">
      <c r="A674" s="293"/>
      <c r="B674" s="375"/>
      <c r="C674" s="336"/>
      <c r="D674" s="337"/>
      <c r="H674" s="338"/>
      <c r="M674" s="338"/>
      <c r="AS674" s="316"/>
    </row>
    <row r="675" spans="1:45" s="291" customFormat="1">
      <c r="A675" s="293"/>
      <c r="B675" s="375"/>
      <c r="C675" s="336"/>
      <c r="D675" s="337"/>
      <c r="H675" s="338"/>
      <c r="M675" s="338"/>
      <c r="AS675" s="316"/>
    </row>
    <row r="676" spans="1:45" s="291" customFormat="1">
      <c r="A676" s="293"/>
      <c r="B676" s="375"/>
      <c r="C676" s="336"/>
      <c r="D676" s="337"/>
      <c r="H676" s="338"/>
      <c r="M676" s="338"/>
      <c r="AS676" s="316"/>
    </row>
    <row r="677" spans="1:45" s="291" customFormat="1">
      <c r="A677" s="293"/>
      <c r="B677" s="375"/>
      <c r="C677" s="336"/>
      <c r="D677" s="337"/>
      <c r="H677" s="338"/>
      <c r="M677" s="338"/>
      <c r="AS677" s="316"/>
    </row>
    <row r="678" spans="1:45" s="291" customFormat="1">
      <c r="A678" s="293"/>
      <c r="B678" s="375"/>
      <c r="C678" s="336"/>
      <c r="D678" s="337"/>
      <c r="H678" s="338"/>
      <c r="M678" s="338"/>
      <c r="AS678" s="316"/>
    </row>
    <row r="679" spans="1:45" s="291" customFormat="1">
      <c r="A679" s="293"/>
      <c r="B679" s="375"/>
      <c r="C679" s="336"/>
      <c r="D679" s="337"/>
      <c r="H679" s="338"/>
      <c r="M679" s="338"/>
      <c r="AS679" s="316"/>
    </row>
    <row r="680" spans="1:45" s="291" customFormat="1">
      <c r="A680" s="293"/>
      <c r="B680" s="375"/>
      <c r="C680" s="336"/>
      <c r="D680" s="337"/>
      <c r="H680" s="338"/>
      <c r="M680" s="338"/>
      <c r="AS680" s="316"/>
    </row>
    <row r="681" spans="1:45" s="291" customFormat="1">
      <c r="A681" s="293"/>
      <c r="B681" s="375"/>
      <c r="C681" s="336"/>
      <c r="D681" s="337"/>
      <c r="H681" s="338"/>
      <c r="M681" s="338"/>
      <c r="AS681" s="316"/>
    </row>
    <row r="682" spans="1:45" s="291" customFormat="1">
      <c r="A682" s="293"/>
      <c r="B682" s="375"/>
      <c r="C682" s="336"/>
      <c r="D682" s="337"/>
      <c r="H682" s="338"/>
      <c r="M682" s="338"/>
      <c r="AS682" s="316"/>
    </row>
    <row r="683" spans="1:45" s="291" customFormat="1">
      <c r="A683" s="293"/>
      <c r="B683" s="375"/>
      <c r="C683" s="336"/>
      <c r="D683" s="337"/>
      <c r="H683" s="338"/>
      <c r="M683" s="338"/>
      <c r="AS683" s="316"/>
    </row>
    <row r="684" spans="1:45" s="291" customFormat="1">
      <c r="A684" s="293"/>
      <c r="B684" s="375"/>
      <c r="C684" s="336"/>
      <c r="D684" s="337"/>
      <c r="H684" s="338"/>
      <c r="M684" s="338"/>
      <c r="AS684" s="316"/>
    </row>
    <row r="685" spans="1:45" s="291" customFormat="1">
      <c r="A685" s="293"/>
      <c r="B685" s="375"/>
      <c r="C685" s="336"/>
      <c r="D685" s="337"/>
      <c r="H685" s="338"/>
      <c r="M685" s="338"/>
      <c r="AS685" s="316"/>
    </row>
    <row r="686" spans="1:45" s="291" customFormat="1">
      <c r="A686" s="293"/>
      <c r="B686" s="375"/>
      <c r="C686" s="336"/>
      <c r="D686" s="337"/>
      <c r="H686" s="338"/>
      <c r="M686" s="338"/>
      <c r="AS686" s="316"/>
    </row>
    <row r="687" spans="1:45" s="291" customFormat="1">
      <c r="A687" s="293"/>
      <c r="B687" s="375"/>
      <c r="C687" s="336"/>
      <c r="D687" s="337"/>
      <c r="H687" s="338"/>
      <c r="M687" s="338"/>
      <c r="AS687" s="316"/>
    </row>
    <row r="688" spans="1:45" s="291" customFormat="1">
      <c r="A688" s="293"/>
      <c r="B688" s="375"/>
      <c r="C688" s="336"/>
      <c r="D688" s="337"/>
      <c r="H688" s="338"/>
      <c r="M688" s="338"/>
      <c r="AS688" s="316"/>
    </row>
    <row r="689" spans="1:45" s="291" customFormat="1">
      <c r="A689" s="293"/>
      <c r="B689" s="375"/>
      <c r="C689" s="336"/>
      <c r="D689" s="337"/>
      <c r="H689" s="338"/>
      <c r="M689" s="338"/>
      <c r="AS689" s="316"/>
    </row>
    <row r="690" spans="1:45" s="291" customFormat="1">
      <c r="A690" s="293"/>
      <c r="B690" s="375"/>
      <c r="C690" s="336"/>
      <c r="D690" s="337"/>
      <c r="H690" s="338"/>
      <c r="M690" s="338"/>
      <c r="AS690" s="316"/>
    </row>
    <row r="691" spans="1:45" s="291" customFormat="1">
      <c r="A691" s="293"/>
      <c r="B691" s="375"/>
      <c r="C691" s="336"/>
      <c r="D691" s="337"/>
      <c r="H691" s="338"/>
      <c r="M691" s="338"/>
      <c r="AS691" s="316"/>
    </row>
    <row r="692" spans="1:45" s="291" customFormat="1">
      <c r="A692" s="293"/>
      <c r="B692" s="375"/>
      <c r="C692" s="336"/>
      <c r="D692" s="337"/>
      <c r="H692" s="338"/>
      <c r="M692" s="338"/>
      <c r="AS692" s="316"/>
    </row>
    <row r="693" spans="1:45" s="291" customFormat="1">
      <c r="A693" s="293"/>
      <c r="B693" s="375"/>
      <c r="C693" s="336"/>
      <c r="D693" s="337"/>
      <c r="H693" s="338"/>
      <c r="M693" s="338"/>
      <c r="AS693" s="316"/>
    </row>
    <row r="694" spans="1:45" s="291" customFormat="1">
      <c r="A694" s="293"/>
      <c r="B694" s="375"/>
      <c r="C694" s="336"/>
      <c r="D694" s="337"/>
      <c r="H694" s="338"/>
      <c r="M694" s="338"/>
      <c r="AS694" s="316"/>
    </row>
    <row r="695" spans="1:45" s="291" customFormat="1">
      <c r="A695" s="293"/>
      <c r="B695" s="375"/>
      <c r="C695" s="336"/>
      <c r="D695" s="337"/>
      <c r="H695" s="338"/>
      <c r="M695" s="338"/>
      <c r="AS695" s="316"/>
    </row>
    <row r="696" spans="1:45" s="291" customFormat="1">
      <c r="A696" s="293"/>
      <c r="B696" s="375"/>
      <c r="C696" s="336"/>
      <c r="D696" s="337"/>
      <c r="H696" s="338"/>
      <c r="M696" s="338"/>
      <c r="AS696" s="316"/>
    </row>
    <row r="697" spans="1:45" s="291" customFormat="1">
      <c r="A697" s="293"/>
      <c r="B697" s="375"/>
      <c r="C697" s="336"/>
      <c r="D697" s="337"/>
      <c r="H697" s="338"/>
      <c r="M697" s="338"/>
      <c r="AS697" s="316"/>
    </row>
    <row r="698" spans="1:45" s="291" customFormat="1">
      <c r="A698" s="293"/>
      <c r="B698" s="375"/>
      <c r="C698" s="336"/>
      <c r="D698" s="337"/>
      <c r="H698" s="338"/>
      <c r="M698" s="338"/>
      <c r="AS698" s="316"/>
    </row>
    <row r="699" spans="1:45" s="291" customFormat="1">
      <c r="A699" s="293"/>
      <c r="B699" s="375"/>
      <c r="C699" s="336"/>
      <c r="D699" s="337"/>
      <c r="H699" s="338"/>
      <c r="M699" s="338"/>
      <c r="AS699" s="316"/>
    </row>
    <row r="700" spans="1:45" s="291" customFormat="1">
      <c r="A700" s="293"/>
      <c r="B700" s="375"/>
      <c r="C700" s="336"/>
      <c r="D700" s="337"/>
      <c r="H700" s="338"/>
      <c r="M700" s="338"/>
      <c r="AS700" s="316"/>
    </row>
    <row r="701" spans="1:45" s="291" customFormat="1">
      <c r="A701" s="293"/>
      <c r="B701" s="375"/>
      <c r="C701" s="336"/>
      <c r="D701" s="337"/>
      <c r="H701" s="338"/>
      <c r="M701" s="338"/>
      <c r="AS701" s="316"/>
    </row>
    <row r="702" spans="1:45" s="291" customFormat="1">
      <c r="A702" s="293"/>
      <c r="B702" s="375"/>
      <c r="C702" s="336"/>
      <c r="D702" s="337"/>
      <c r="H702" s="338"/>
      <c r="M702" s="338"/>
      <c r="AS702" s="316"/>
    </row>
    <row r="703" spans="1:45" s="291" customFormat="1">
      <c r="A703" s="293"/>
      <c r="B703" s="375"/>
      <c r="C703" s="336"/>
      <c r="D703" s="337"/>
      <c r="H703" s="338"/>
      <c r="M703" s="338"/>
      <c r="AS703" s="316"/>
    </row>
    <row r="704" spans="1:45" s="291" customFormat="1">
      <c r="A704" s="293"/>
      <c r="B704" s="375"/>
      <c r="C704" s="336"/>
      <c r="D704" s="337"/>
      <c r="H704" s="338"/>
      <c r="M704" s="338"/>
      <c r="AS704" s="316"/>
    </row>
    <row r="705" spans="1:45" s="291" customFormat="1">
      <c r="A705" s="293"/>
      <c r="B705" s="375"/>
      <c r="C705" s="336"/>
      <c r="D705" s="337"/>
      <c r="H705" s="338"/>
      <c r="M705" s="338"/>
      <c r="AS705" s="316"/>
    </row>
    <row r="706" spans="1:45" s="291" customFormat="1">
      <c r="A706" s="293"/>
      <c r="B706" s="375"/>
      <c r="C706" s="336"/>
      <c r="D706" s="337"/>
      <c r="H706" s="338"/>
      <c r="M706" s="338"/>
      <c r="AS706" s="316"/>
    </row>
    <row r="707" spans="1:45" s="291" customFormat="1">
      <c r="A707" s="293"/>
      <c r="B707" s="375"/>
      <c r="C707" s="336"/>
      <c r="D707" s="337"/>
      <c r="H707" s="338"/>
      <c r="M707" s="338"/>
      <c r="AS707" s="316"/>
    </row>
    <row r="708" spans="1:45" s="291" customFormat="1">
      <c r="A708" s="293"/>
      <c r="B708" s="375"/>
      <c r="C708" s="336"/>
      <c r="D708" s="337"/>
      <c r="H708" s="338"/>
      <c r="M708" s="338"/>
      <c r="AS708" s="316"/>
    </row>
    <row r="709" spans="1:45" s="291" customFormat="1">
      <c r="A709" s="293"/>
      <c r="B709" s="375"/>
      <c r="C709" s="336"/>
      <c r="D709" s="337"/>
      <c r="H709" s="338"/>
      <c r="M709" s="338"/>
      <c r="AS709" s="316"/>
    </row>
    <row r="710" spans="1:45" s="291" customFormat="1">
      <c r="A710" s="293"/>
      <c r="B710" s="375"/>
      <c r="C710" s="336"/>
      <c r="D710" s="337"/>
      <c r="H710" s="338"/>
      <c r="M710" s="338"/>
      <c r="AS710" s="316"/>
    </row>
    <row r="711" spans="1:45" s="291" customFormat="1">
      <c r="A711" s="293"/>
      <c r="B711" s="375"/>
      <c r="C711" s="336"/>
      <c r="D711" s="337"/>
      <c r="H711" s="338"/>
      <c r="M711" s="338"/>
      <c r="AS711" s="316"/>
    </row>
    <row r="712" spans="1:45" s="291" customFormat="1">
      <c r="A712" s="293"/>
      <c r="B712" s="375"/>
      <c r="C712" s="336"/>
      <c r="D712" s="337"/>
      <c r="H712" s="338"/>
      <c r="M712" s="338"/>
      <c r="AS712" s="316"/>
    </row>
    <row r="713" spans="1:45" s="291" customFormat="1">
      <c r="A713" s="293"/>
      <c r="B713" s="375"/>
      <c r="C713" s="336"/>
      <c r="D713" s="337"/>
      <c r="H713" s="338"/>
      <c r="M713" s="338"/>
      <c r="AS713" s="316"/>
    </row>
    <row r="714" spans="1:45" s="291" customFormat="1">
      <c r="A714" s="293"/>
      <c r="B714" s="375"/>
      <c r="C714" s="336"/>
      <c r="D714" s="337"/>
      <c r="H714" s="338"/>
      <c r="M714" s="338"/>
      <c r="AS714" s="316"/>
    </row>
    <row r="715" spans="1:45" s="291" customFormat="1">
      <c r="A715" s="293"/>
      <c r="B715" s="375"/>
      <c r="C715" s="336"/>
      <c r="D715" s="337"/>
      <c r="H715" s="338"/>
      <c r="M715" s="338"/>
      <c r="AS715" s="316"/>
    </row>
    <row r="716" spans="1:45" s="291" customFormat="1">
      <c r="A716" s="293"/>
      <c r="B716" s="375"/>
      <c r="C716" s="336"/>
      <c r="D716" s="337"/>
      <c r="H716" s="338"/>
      <c r="M716" s="338"/>
      <c r="AS716" s="316"/>
    </row>
    <row r="717" spans="1:45" s="291" customFormat="1">
      <c r="A717" s="293"/>
      <c r="B717" s="375"/>
      <c r="C717" s="336"/>
      <c r="D717" s="337"/>
      <c r="H717" s="338"/>
      <c r="M717" s="338"/>
      <c r="AS717" s="316"/>
    </row>
    <row r="718" spans="1:45" s="291" customFormat="1">
      <c r="A718" s="293"/>
      <c r="B718" s="375"/>
      <c r="C718" s="336"/>
      <c r="D718" s="337"/>
      <c r="H718" s="338"/>
      <c r="M718" s="338"/>
      <c r="AS718" s="316"/>
    </row>
    <row r="719" spans="1:45" s="291" customFormat="1">
      <c r="A719" s="293"/>
      <c r="B719" s="375"/>
      <c r="C719" s="336"/>
      <c r="D719" s="337"/>
      <c r="H719" s="338"/>
      <c r="M719" s="338"/>
      <c r="AS719" s="316"/>
    </row>
    <row r="720" spans="1:45" s="291" customFormat="1">
      <c r="A720" s="293"/>
      <c r="B720" s="375"/>
      <c r="C720" s="336"/>
      <c r="D720" s="337"/>
      <c r="H720" s="338"/>
      <c r="M720" s="338"/>
      <c r="AS720" s="316"/>
    </row>
    <row r="721" spans="1:45" s="291" customFormat="1">
      <c r="A721" s="293"/>
      <c r="B721" s="375"/>
      <c r="C721" s="336"/>
      <c r="D721" s="337"/>
      <c r="H721" s="338"/>
      <c r="M721" s="338"/>
      <c r="AS721" s="316"/>
    </row>
    <row r="722" spans="1:45" s="291" customFormat="1">
      <c r="A722" s="293"/>
      <c r="B722" s="375"/>
      <c r="C722" s="336"/>
      <c r="D722" s="337"/>
      <c r="H722" s="338"/>
      <c r="M722" s="338"/>
      <c r="AS722" s="316"/>
    </row>
    <row r="723" spans="1:45" s="291" customFormat="1">
      <c r="A723" s="293"/>
      <c r="B723" s="375"/>
      <c r="C723" s="336"/>
      <c r="D723" s="337"/>
      <c r="H723" s="338"/>
      <c r="M723" s="338"/>
      <c r="AS723" s="316"/>
    </row>
    <row r="724" spans="1:45" s="291" customFormat="1">
      <c r="A724" s="293"/>
      <c r="B724" s="375"/>
      <c r="C724" s="336"/>
      <c r="D724" s="337"/>
      <c r="H724" s="338"/>
      <c r="M724" s="338"/>
      <c r="AS724" s="316"/>
    </row>
    <row r="725" spans="1:45" s="291" customFormat="1">
      <c r="A725" s="293"/>
      <c r="B725" s="375"/>
      <c r="C725" s="336"/>
      <c r="D725" s="337"/>
      <c r="H725" s="338"/>
      <c r="M725" s="338"/>
      <c r="AS725" s="316"/>
    </row>
    <row r="726" spans="1:45" s="291" customFormat="1">
      <c r="A726" s="293"/>
      <c r="B726" s="375"/>
      <c r="C726" s="336"/>
      <c r="D726" s="337"/>
      <c r="H726" s="338"/>
      <c r="M726" s="338"/>
      <c r="AS726" s="316"/>
    </row>
    <row r="727" spans="1:45" s="291" customFormat="1">
      <c r="A727" s="293"/>
      <c r="B727" s="375"/>
      <c r="C727" s="336"/>
      <c r="D727" s="337"/>
      <c r="H727" s="338"/>
      <c r="M727" s="338"/>
      <c r="AS727" s="316"/>
    </row>
    <row r="728" spans="1:45" s="291" customFormat="1">
      <c r="A728" s="293"/>
      <c r="B728" s="375"/>
      <c r="C728" s="336"/>
      <c r="D728" s="337"/>
      <c r="H728" s="338"/>
      <c r="M728" s="338"/>
      <c r="AS728" s="316"/>
    </row>
    <row r="729" spans="1:45" s="291" customFormat="1">
      <c r="A729" s="293"/>
      <c r="B729" s="375"/>
      <c r="C729" s="336"/>
      <c r="D729" s="337"/>
      <c r="H729" s="338"/>
      <c r="M729" s="338"/>
      <c r="AS729" s="316"/>
    </row>
    <row r="730" spans="1:45" s="291" customFormat="1">
      <c r="A730" s="293"/>
      <c r="B730" s="375"/>
      <c r="C730" s="336"/>
      <c r="D730" s="337"/>
      <c r="H730" s="338"/>
      <c r="M730" s="338"/>
      <c r="AS730" s="316"/>
    </row>
    <row r="731" spans="1:45" s="291" customFormat="1">
      <c r="A731" s="293"/>
      <c r="B731" s="375"/>
      <c r="C731" s="336"/>
      <c r="D731" s="337"/>
      <c r="H731" s="338"/>
      <c r="M731" s="338"/>
      <c r="AS731" s="316"/>
    </row>
    <row r="732" spans="1:45" s="291" customFormat="1">
      <c r="A732" s="293"/>
      <c r="B732" s="375"/>
      <c r="C732" s="336"/>
      <c r="D732" s="337"/>
      <c r="H732" s="338"/>
      <c r="M732" s="338"/>
      <c r="AS732" s="316"/>
    </row>
    <row r="733" spans="1:45" s="291" customFormat="1">
      <c r="A733" s="293"/>
      <c r="B733" s="375"/>
      <c r="C733" s="336"/>
      <c r="D733" s="337"/>
      <c r="H733" s="338"/>
      <c r="M733" s="338"/>
      <c r="AS733" s="316"/>
    </row>
    <row r="734" spans="1:45" s="291" customFormat="1">
      <c r="A734" s="293"/>
      <c r="B734" s="375"/>
      <c r="C734" s="336"/>
      <c r="D734" s="337"/>
      <c r="H734" s="338"/>
      <c r="M734" s="338"/>
      <c r="AS734" s="316"/>
    </row>
    <row r="735" spans="1:45" s="291" customFormat="1">
      <c r="A735" s="293"/>
      <c r="B735" s="375"/>
      <c r="C735" s="336"/>
      <c r="D735" s="337"/>
      <c r="H735" s="338"/>
      <c r="M735" s="338"/>
      <c r="AS735" s="316"/>
    </row>
    <row r="736" spans="1:45" s="291" customFormat="1">
      <c r="A736" s="293"/>
      <c r="B736" s="375"/>
      <c r="C736" s="336"/>
      <c r="D736" s="337"/>
      <c r="H736" s="338"/>
      <c r="M736" s="338"/>
      <c r="AS736" s="316"/>
    </row>
    <row r="737" spans="1:45" s="291" customFormat="1">
      <c r="A737" s="293"/>
      <c r="B737" s="375"/>
      <c r="C737" s="336"/>
      <c r="D737" s="337"/>
      <c r="H737" s="338"/>
      <c r="M737" s="338"/>
      <c r="AS737" s="316"/>
    </row>
    <row r="738" spans="1:45" s="291" customFormat="1">
      <c r="A738" s="293"/>
      <c r="B738" s="375"/>
      <c r="C738" s="336"/>
      <c r="D738" s="337"/>
      <c r="H738" s="338"/>
      <c r="M738" s="338"/>
      <c r="AS738" s="316"/>
    </row>
    <row r="739" spans="1:45" s="291" customFormat="1">
      <c r="A739" s="293"/>
      <c r="B739" s="375"/>
      <c r="C739" s="336"/>
      <c r="D739" s="337"/>
      <c r="H739" s="338"/>
      <c r="M739" s="338"/>
      <c r="AS739" s="316"/>
    </row>
    <row r="740" spans="1:45" s="291" customFormat="1">
      <c r="A740" s="293"/>
      <c r="B740" s="375"/>
      <c r="C740" s="336"/>
      <c r="D740" s="337"/>
      <c r="H740" s="338"/>
      <c r="M740" s="338"/>
      <c r="AS740" s="316"/>
    </row>
    <row r="741" spans="1:45" s="291" customFormat="1">
      <c r="A741" s="293"/>
      <c r="B741" s="375"/>
      <c r="C741" s="336"/>
      <c r="D741" s="337"/>
      <c r="H741" s="338"/>
      <c r="M741" s="338"/>
      <c r="AS741" s="316"/>
    </row>
    <row r="742" spans="1:45" s="291" customFormat="1">
      <c r="A742" s="293"/>
      <c r="B742" s="375"/>
      <c r="C742" s="336"/>
      <c r="D742" s="337"/>
      <c r="H742" s="338"/>
      <c r="M742" s="338"/>
      <c r="AS742" s="316"/>
    </row>
    <row r="743" spans="1:45" s="291" customFormat="1">
      <c r="A743" s="293"/>
      <c r="B743" s="375"/>
      <c r="C743" s="336"/>
      <c r="D743" s="337"/>
      <c r="H743" s="338"/>
      <c r="M743" s="338"/>
      <c r="AS743" s="316"/>
    </row>
    <row r="744" spans="1:45" s="291" customFormat="1">
      <c r="A744" s="293"/>
      <c r="B744" s="375"/>
      <c r="C744" s="336"/>
      <c r="D744" s="337"/>
      <c r="H744" s="338"/>
      <c r="M744" s="338"/>
      <c r="AS744" s="316"/>
    </row>
    <row r="745" spans="1:45" s="291" customFormat="1">
      <c r="A745" s="293"/>
      <c r="B745" s="375"/>
      <c r="C745" s="336"/>
      <c r="D745" s="337"/>
      <c r="H745" s="338"/>
      <c r="M745" s="338"/>
      <c r="AS745" s="316"/>
    </row>
    <row r="746" spans="1:45" s="291" customFormat="1">
      <c r="A746" s="293"/>
      <c r="B746" s="375"/>
      <c r="C746" s="336"/>
      <c r="D746" s="337"/>
      <c r="H746" s="338"/>
      <c r="M746" s="338"/>
      <c r="AS746" s="316"/>
    </row>
    <row r="747" spans="1:45" s="291" customFormat="1">
      <c r="A747" s="293"/>
      <c r="B747" s="375"/>
      <c r="C747" s="336"/>
      <c r="D747" s="337"/>
      <c r="H747" s="338"/>
      <c r="M747" s="338"/>
      <c r="AS747" s="316"/>
    </row>
    <row r="748" spans="1:45" s="291" customFormat="1">
      <c r="A748" s="293"/>
      <c r="B748" s="375"/>
      <c r="C748" s="336"/>
      <c r="D748" s="337"/>
      <c r="H748" s="338"/>
      <c r="M748" s="338"/>
      <c r="AS748" s="316"/>
    </row>
    <row r="749" spans="1:45" s="291" customFormat="1">
      <c r="A749" s="293"/>
      <c r="B749" s="375"/>
      <c r="C749" s="336"/>
      <c r="D749" s="337"/>
      <c r="H749" s="338"/>
      <c r="M749" s="338"/>
      <c r="AS749" s="316"/>
    </row>
    <row r="750" spans="1:45" s="291" customFormat="1">
      <c r="A750" s="293"/>
      <c r="B750" s="375"/>
      <c r="C750" s="336"/>
      <c r="D750" s="337"/>
      <c r="H750" s="338"/>
      <c r="M750" s="338"/>
      <c r="AS750" s="316"/>
    </row>
    <row r="751" spans="1:45" s="291" customFormat="1">
      <c r="A751" s="293"/>
      <c r="B751" s="375"/>
      <c r="C751" s="336"/>
      <c r="D751" s="337"/>
      <c r="H751" s="338"/>
      <c r="M751" s="338"/>
      <c r="AS751" s="316"/>
    </row>
    <row r="752" spans="1:45" s="291" customFormat="1">
      <c r="A752" s="293"/>
      <c r="B752" s="375"/>
      <c r="C752" s="336"/>
      <c r="D752" s="337"/>
      <c r="H752" s="338"/>
      <c r="M752" s="338"/>
      <c r="AS752" s="316"/>
    </row>
    <row r="753" spans="1:45" s="291" customFormat="1">
      <c r="A753" s="293"/>
      <c r="B753" s="375"/>
      <c r="C753" s="336"/>
      <c r="D753" s="337"/>
      <c r="H753" s="338"/>
      <c r="M753" s="338"/>
      <c r="AS753" s="316"/>
    </row>
    <row r="754" spans="1:45" s="291" customFormat="1">
      <c r="A754" s="293"/>
      <c r="B754" s="375"/>
      <c r="C754" s="336"/>
      <c r="D754" s="337"/>
      <c r="H754" s="338"/>
      <c r="M754" s="338"/>
      <c r="AS754" s="316"/>
    </row>
    <row r="755" spans="1:45" s="291" customFormat="1">
      <c r="A755" s="293"/>
      <c r="B755" s="375"/>
      <c r="C755" s="336"/>
      <c r="D755" s="337"/>
      <c r="H755" s="338"/>
      <c r="M755" s="338"/>
      <c r="AS755" s="316"/>
    </row>
    <row r="756" spans="1:45" s="291" customFormat="1">
      <c r="A756" s="293"/>
      <c r="B756" s="375"/>
      <c r="C756" s="336"/>
      <c r="D756" s="337"/>
      <c r="H756" s="338"/>
      <c r="M756" s="338"/>
      <c r="AS756" s="316"/>
    </row>
    <row r="757" spans="1:45" s="291" customFormat="1">
      <c r="A757" s="293"/>
      <c r="B757" s="375"/>
      <c r="C757" s="336"/>
      <c r="D757" s="337"/>
      <c r="H757" s="338"/>
      <c r="M757" s="338"/>
      <c r="AS757" s="316"/>
    </row>
    <row r="758" spans="1:45" s="291" customFormat="1">
      <c r="A758" s="293"/>
      <c r="B758" s="375"/>
      <c r="C758" s="336"/>
      <c r="D758" s="337"/>
      <c r="H758" s="338"/>
      <c r="M758" s="338"/>
      <c r="AS758" s="316"/>
    </row>
    <row r="759" spans="1:45" s="291" customFormat="1">
      <c r="A759" s="293"/>
      <c r="B759" s="375"/>
      <c r="C759" s="336"/>
      <c r="D759" s="337"/>
      <c r="H759" s="338"/>
      <c r="M759" s="338"/>
      <c r="AS759" s="316"/>
    </row>
    <row r="760" spans="1:45" s="291" customFormat="1">
      <c r="A760" s="293"/>
      <c r="B760" s="375"/>
      <c r="C760" s="336"/>
      <c r="D760" s="337"/>
      <c r="H760" s="338"/>
      <c r="M760" s="338"/>
      <c r="AS760" s="316"/>
    </row>
    <row r="761" spans="1:45" s="291" customFormat="1">
      <c r="A761" s="293"/>
      <c r="B761" s="375"/>
      <c r="C761" s="336"/>
      <c r="D761" s="337"/>
      <c r="H761" s="338"/>
      <c r="M761" s="338"/>
      <c r="AS761" s="316"/>
    </row>
    <row r="762" spans="1:45" s="291" customFormat="1">
      <c r="A762" s="293"/>
      <c r="B762" s="375"/>
      <c r="C762" s="336"/>
      <c r="D762" s="337"/>
      <c r="H762" s="338"/>
      <c r="M762" s="338"/>
      <c r="AS762" s="316"/>
    </row>
    <row r="763" spans="1:45" s="291" customFormat="1">
      <c r="A763" s="293"/>
      <c r="B763" s="375"/>
      <c r="C763" s="336"/>
      <c r="D763" s="337"/>
      <c r="H763" s="338"/>
      <c r="M763" s="338"/>
      <c r="AS763" s="316"/>
    </row>
    <row r="764" spans="1:45" s="291" customFormat="1">
      <c r="A764" s="293"/>
      <c r="B764" s="375"/>
      <c r="C764" s="336"/>
      <c r="D764" s="337"/>
      <c r="H764" s="338"/>
      <c r="M764" s="338"/>
      <c r="AS764" s="316"/>
    </row>
    <row r="765" spans="1:45" s="291" customFormat="1">
      <c r="A765" s="293"/>
      <c r="B765" s="375"/>
      <c r="C765" s="336"/>
      <c r="D765" s="337"/>
      <c r="H765" s="338"/>
      <c r="M765" s="338"/>
      <c r="AS765" s="316"/>
    </row>
    <row r="766" spans="1:45" s="291" customFormat="1">
      <c r="A766" s="293"/>
      <c r="B766" s="375"/>
      <c r="C766" s="336"/>
      <c r="D766" s="337"/>
      <c r="H766" s="338"/>
      <c r="M766" s="338"/>
      <c r="AS766" s="316"/>
    </row>
    <row r="767" spans="1:45" s="291" customFormat="1">
      <c r="A767" s="293"/>
      <c r="B767" s="375"/>
      <c r="C767" s="336"/>
      <c r="D767" s="337"/>
      <c r="H767" s="338"/>
      <c r="M767" s="338"/>
      <c r="AS767" s="316"/>
    </row>
    <row r="768" spans="1:45" s="291" customFormat="1">
      <c r="A768" s="293"/>
      <c r="B768" s="375"/>
      <c r="C768" s="336"/>
      <c r="D768" s="337"/>
      <c r="H768" s="338"/>
      <c r="M768" s="338"/>
      <c r="AS768" s="316"/>
    </row>
    <row r="769" spans="1:45" s="291" customFormat="1">
      <c r="A769" s="293"/>
      <c r="B769" s="375"/>
      <c r="C769" s="336"/>
      <c r="D769" s="337"/>
      <c r="H769" s="338"/>
      <c r="M769" s="338"/>
      <c r="AS769" s="316"/>
    </row>
    <row r="770" spans="1:45" s="291" customFormat="1">
      <c r="A770" s="293"/>
      <c r="B770" s="375"/>
      <c r="C770" s="336"/>
      <c r="D770" s="337"/>
      <c r="H770" s="338"/>
      <c r="M770" s="338"/>
      <c r="AS770" s="316"/>
    </row>
    <row r="771" spans="1:45" s="291" customFormat="1">
      <c r="A771" s="293"/>
      <c r="B771" s="375"/>
      <c r="C771" s="336"/>
      <c r="D771" s="337"/>
      <c r="H771" s="338"/>
      <c r="M771" s="338"/>
      <c r="AS771" s="316"/>
    </row>
    <row r="772" spans="1:45" s="291" customFormat="1">
      <c r="A772" s="293"/>
      <c r="B772" s="375"/>
      <c r="C772" s="336"/>
      <c r="D772" s="337"/>
      <c r="H772" s="338"/>
      <c r="M772" s="338"/>
      <c r="AS772" s="316"/>
    </row>
    <row r="773" spans="1:45" s="291" customFormat="1">
      <c r="A773" s="293"/>
      <c r="B773" s="375"/>
      <c r="C773" s="336"/>
      <c r="D773" s="337"/>
      <c r="H773" s="338"/>
      <c r="M773" s="338"/>
      <c r="AS773" s="316"/>
    </row>
    <row r="774" spans="1:45" s="291" customFormat="1">
      <c r="A774" s="293"/>
      <c r="B774" s="375"/>
      <c r="C774" s="336"/>
      <c r="D774" s="337"/>
      <c r="H774" s="338"/>
      <c r="M774" s="338"/>
      <c r="AS774" s="316"/>
    </row>
    <row r="775" spans="1:45" s="291" customFormat="1">
      <c r="A775" s="293"/>
      <c r="B775" s="375"/>
      <c r="C775" s="336"/>
      <c r="D775" s="337"/>
      <c r="H775" s="338"/>
      <c r="M775" s="338"/>
      <c r="AS775" s="316"/>
    </row>
    <row r="776" spans="1:45" s="291" customFormat="1">
      <c r="A776" s="293"/>
      <c r="B776" s="375"/>
      <c r="C776" s="336"/>
      <c r="D776" s="337"/>
      <c r="H776" s="338"/>
      <c r="M776" s="338"/>
      <c r="AS776" s="316"/>
    </row>
    <row r="777" spans="1:45" s="291" customFormat="1">
      <c r="A777" s="293"/>
      <c r="B777" s="375"/>
      <c r="C777" s="336"/>
      <c r="D777" s="337"/>
      <c r="H777" s="338"/>
      <c r="M777" s="338"/>
      <c r="AS777" s="316"/>
    </row>
    <row r="778" spans="1:45" s="291" customFormat="1">
      <c r="A778" s="293"/>
      <c r="B778" s="375"/>
      <c r="C778" s="336"/>
      <c r="D778" s="337"/>
      <c r="H778" s="338"/>
      <c r="M778" s="338"/>
      <c r="AS778" s="316"/>
    </row>
    <row r="779" spans="1:45" s="291" customFormat="1">
      <c r="A779" s="293"/>
      <c r="B779" s="375"/>
      <c r="C779" s="336"/>
      <c r="D779" s="337"/>
      <c r="H779" s="338"/>
      <c r="M779" s="338"/>
      <c r="AS779" s="316"/>
    </row>
    <row r="780" spans="1:45" s="291" customFormat="1">
      <c r="A780" s="293"/>
      <c r="B780" s="375"/>
      <c r="C780" s="336"/>
      <c r="D780" s="337"/>
      <c r="H780" s="338"/>
      <c r="M780" s="338"/>
      <c r="AS780" s="316"/>
    </row>
    <row r="781" spans="1:45" s="291" customFormat="1">
      <c r="A781" s="293"/>
      <c r="B781" s="375"/>
      <c r="C781" s="336"/>
      <c r="D781" s="337"/>
      <c r="H781" s="338"/>
      <c r="M781" s="338"/>
      <c r="AS781" s="316"/>
    </row>
    <row r="782" spans="1:45" s="291" customFormat="1">
      <c r="A782" s="293"/>
      <c r="B782" s="375"/>
      <c r="C782" s="336"/>
      <c r="D782" s="337"/>
      <c r="H782" s="338"/>
      <c r="M782" s="338"/>
      <c r="AS782" s="316"/>
    </row>
    <row r="783" spans="1:45" s="291" customFormat="1">
      <c r="A783" s="293"/>
      <c r="B783" s="375"/>
      <c r="C783" s="336"/>
      <c r="D783" s="337"/>
      <c r="H783" s="338"/>
      <c r="M783" s="338"/>
      <c r="AS783" s="316"/>
    </row>
    <row r="784" spans="1:45" s="291" customFormat="1">
      <c r="A784" s="293"/>
      <c r="B784" s="375"/>
      <c r="C784" s="336"/>
      <c r="D784" s="337"/>
      <c r="H784" s="338"/>
      <c r="M784" s="338"/>
      <c r="AS784" s="316"/>
    </row>
    <row r="785" spans="1:45" s="291" customFormat="1">
      <c r="A785" s="293"/>
      <c r="B785" s="375"/>
      <c r="C785" s="336"/>
      <c r="D785" s="337"/>
      <c r="H785" s="338"/>
      <c r="M785" s="338"/>
      <c r="AS785" s="316"/>
    </row>
    <row r="786" spans="1:45" s="291" customFormat="1">
      <c r="A786" s="293"/>
      <c r="B786" s="375"/>
      <c r="C786" s="336"/>
      <c r="D786" s="337"/>
      <c r="H786" s="338"/>
      <c r="M786" s="338"/>
      <c r="AS786" s="316"/>
    </row>
    <row r="787" spans="1:45" s="291" customFormat="1">
      <c r="A787" s="293"/>
      <c r="B787" s="375"/>
      <c r="C787" s="336"/>
      <c r="D787" s="337"/>
      <c r="H787" s="338"/>
      <c r="M787" s="338"/>
      <c r="AS787" s="316"/>
    </row>
    <row r="788" spans="1:45" s="291" customFormat="1">
      <c r="A788" s="293"/>
      <c r="B788" s="375"/>
      <c r="C788" s="336"/>
      <c r="D788" s="337"/>
      <c r="H788" s="338"/>
      <c r="M788" s="338"/>
      <c r="AS788" s="316"/>
    </row>
    <row r="789" spans="1:45" s="291" customFormat="1">
      <c r="A789" s="293"/>
      <c r="B789" s="375"/>
      <c r="C789" s="336"/>
      <c r="D789" s="337"/>
      <c r="H789" s="338"/>
      <c r="M789" s="338"/>
      <c r="AS789" s="316"/>
    </row>
    <row r="790" spans="1:45" s="291" customFormat="1">
      <c r="A790" s="293"/>
      <c r="B790" s="375"/>
      <c r="C790" s="336"/>
      <c r="D790" s="337"/>
      <c r="H790" s="338"/>
      <c r="M790" s="338"/>
      <c r="AS790" s="316"/>
    </row>
    <row r="791" spans="1:45" s="291" customFormat="1">
      <c r="A791" s="293"/>
      <c r="B791" s="375"/>
      <c r="C791" s="336"/>
      <c r="D791" s="337"/>
      <c r="H791" s="338"/>
      <c r="M791" s="338"/>
      <c r="AS791" s="316"/>
    </row>
    <row r="792" spans="1:45" s="291" customFormat="1">
      <c r="A792" s="293"/>
      <c r="B792" s="375"/>
      <c r="C792" s="336"/>
      <c r="D792" s="337"/>
      <c r="H792" s="338"/>
      <c r="M792" s="338"/>
      <c r="AS792" s="316"/>
    </row>
    <row r="793" spans="1:45" s="291" customFormat="1">
      <c r="A793" s="293"/>
      <c r="B793" s="375"/>
      <c r="C793" s="336"/>
      <c r="D793" s="337"/>
      <c r="H793" s="338"/>
      <c r="M793" s="338"/>
      <c r="AS793" s="316"/>
    </row>
    <row r="794" spans="1:45" s="291" customFormat="1">
      <c r="A794" s="293"/>
      <c r="B794" s="375"/>
      <c r="C794" s="336"/>
      <c r="D794" s="337"/>
      <c r="H794" s="338"/>
      <c r="M794" s="338"/>
      <c r="AS794" s="316"/>
    </row>
    <row r="795" spans="1:45" s="291" customFormat="1">
      <c r="A795" s="293"/>
      <c r="B795" s="375"/>
      <c r="C795" s="336"/>
      <c r="D795" s="337"/>
      <c r="H795" s="338"/>
      <c r="M795" s="338"/>
      <c r="AS795" s="316"/>
    </row>
    <row r="796" spans="1:45" s="291" customFormat="1">
      <c r="A796" s="293"/>
      <c r="B796" s="375"/>
      <c r="C796" s="336"/>
      <c r="D796" s="337"/>
      <c r="H796" s="338"/>
      <c r="M796" s="338"/>
      <c r="AS796" s="316"/>
    </row>
    <row r="797" spans="1:45" s="291" customFormat="1">
      <c r="A797" s="293"/>
      <c r="B797" s="375"/>
      <c r="C797" s="336"/>
      <c r="D797" s="337"/>
      <c r="H797" s="338"/>
      <c r="M797" s="338"/>
      <c r="AS797" s="316"/>
    </row>
    <row r="798" spans="1:45" s="291" customFormat="1">
      <c r="A798" s="293"/>
      <c r="B798" s="375"/>
      <c r="C798" s="336"/>
      <c r="D798" s="337"/>
      <c r="H798" s="338"/>
      <c r="M798" s="338"/>
      <c r="AS798" s="316"/>
    </row>
    <row r="799" spans="1:45" s="291" customFormat="1">
      <c r="A799" s="293"/>
      <c r="B799" s="375"/>
      <c r="C799" s="336"/>
      <c r="D799" s="337"/>
      <c r="H799" s="338"/>
      <c r="M799" s="338"/>
      <c r="AS799" s="316"/>
    </row>
    <row r="800" spans="1:45" s="291" customFormat="1">
      <c r="A800" s="293"/>
      <c r="B800" s="375"/>
      <c r="C800" s="336"/>
      <c r="D800" s="337"/>
      <c r="H800" s="338"/>
      <c r="M800" s="338"/>
      <c r="AS800" s="316"/>
    </row>
    <row r="801" spans="1:45" s="291" customFormat="1">
      <c r="A801" s="293"/>
      <c r="B801" s="375"/>
      <c r="C801" s="336"/>
      <c r="D801" s="337"/>
      <c r="H801" s="338"/>
      <c r="M801" s="338"/>
      <c r="AS801" s="316"/>
    </row>
    <row r="802" spans="1:45" s="291" customFormat="1">
      <c r="A802" s="293"/>
      <c r="B802" s="375"/>
      <c r="C802" s="336"/>
      <c r="D802" s="337"/>
      <c r="H802" s="338"/>
      <c r="M802" s="338"/>
      <c r="AS802" s="316"/>
    </row>
    <row r="803" spans="1:45" s="291" customFormat="1">
      <c r="A803" s="293"/>
      <c r="B803" s="375"/>
      <c r="C803" s="336"/>
      <c r="D803" s="337"/>
      <c r="H803" s="338"/>
      <c r="M803" s="338"/>
      <c r="AS803" s="316"/>
    </row>
    <row r="804" spans="1:45" s="291" customFormat="1">
      <c r="A804" s="293"/>
      <c r="B804" s="375"/>
      <c r="C804" s="336"/>
      <c r="D804" s="337"/>
      <c r="H804" s="338"/>
      <c r="M804" s="338"/>
      <c r="AS804" s="316"/>
    </row>
    <row r="805" spans="1:45" s="291" customFormat="1">
      <c r="A805" s="293"/>
      <c r="B805" s="375"/>
      <c r="C805" s="336"/>
      <c r="D805" s="337"/>
      <c r="H805" s="338"/>
      <c r="M805" s="338"/>
      <c r="AS805" s="316"/>
    </row>
    <row r="806" spans="1:45" s="291" customFormat="1">
      <c r="A806" s="293"/>
      <c r="B806" s="375"/>
      <c r="C806" s="336"/>
      <c r="D806" s="337"/>
      <c r="H806" s="338"/>
      <c r="M806" s="338"/>
      <c r="AS806" s="316"/>
    </row>
    <row r="807" spans="1:45" s="291" customFormat="1">
      <c r="A807" s="293"/>
      <c r="B807" s="375"/>
      <c r="C807" s="336"/>
      <c r="D807" s="337"/>
      <c r="H807" s="338"/>
      <c r="M807" s="338"/>
      <c r="AS807" s="316"/>
    </row>
    <row r="808" spans="1:45" s="291" customFormat="1">
      <c r="A808" s="293"/>
      <c r="B808" s="375"/>
      <c r="C808" s="336"/>
      <c r="D808" s="337"/>
      <c r="H808" s="338"/>
      <c r="M808" s="338"/>
      <c r="AS808" s="316"/>
    </row>
    <row r="809" spans="1:45" s="291" customFormat="1">
      <c r="A809" s="293"/>
      <c r="B809" s="375"/>
      <c r="C809" s="336"/>
      <c r="D809" s="337"/>
      <c r="H809" s="338"/>
      <c r="M809" s="338"/>
      <c r="AS809" s="316"/>
    </row>
    <row r="810" spans="1:45" s="291" customFormat="1">
      <c r="A810" s="293"/>
      <c r="B810" s="375"/>
      <c r="C810" s="336"/>
      <c r="D810" s="337"/>
      <c r="H810" s="338"/>
      <c r="M810" s="338"/>
      <c r="AS810" s="316"/>
    </row>
    <row r="811" spans="1:45" s="291" customFormat="1">
      <c r="A811" s="293"/>
      <c r="B811" s="375"/>
      <c r="C811" s="336"/>
      <c r="D811" s="337"/>
      <c r="H811" s="338"/>
      <c r="M811" s="338"/>
      <c r="AS811" s="316"/>
    </row>
    <row r="812" spans="1:45" s="291" customFormat="1">
      <c r="A812" s="293"/>
      <c r="B812" s="375"/>
      <c r="C812" s="336"/>
      <c r="D812" s="337"/>
      <c r="H812" s="338"/>
      <c r="M812" s="338"/>
      <c r="AS812" s="316"/>
    </row>
    <row r="813" spans="1:45" s="291" customFormat="1">
      <c r="A813" s="293"/>
      <c r="B813" s="375"/>
      <c r="C813" s="336"/>
      <c r="D813" s="337"/>
      <c r="H813" s="338"/>
      <c r="M813" s="338"/>
      <c r="AS813" s="316"/>
    </row>
    <row r="814" spans="1:45" s="291" customFormat="1">
      <c r="A814" s="293"/>
      <c r="B814" s="375"/>
      <c r="C814" s="336"/>
      <c r="D814" s="337"/>
      <c r="H814" s="338"/>
      <c r="M814" s="338"/>
      <c r="AS814" s="316"/>
    </row>
    <row r="815" spans="1:45" s="291" customFormat="1">
      <c r="A815" s="293"/>
      <c r="B815" s="375"/>
      <c r="C815" s="336"/>
      <c r="D815" s="337"/>
      <c r="H815" s="338"/>
      <c r="M815" s="338"/>
      <c r="AS815" s="316"/>
    </row>
    <row r="816" spans="1:45" s="291" customFormat="1">
      <c r="A816" s="293"/>
      <c r="B816" s="375"/>
      <c r="C816" s="336"/>
      <c r="D816" s="337"/>
      <c r="H816" s="338"/>
      <c r="M816" s="338"/>
      <c r="AS816" s="316"/>
    </row>
    <row r="817" spans="1:45" s="291" customFormat="1">
      <c r="A817" s="293"/>
      <c r="B817" s="375"/>
      <c r="C817" s="336"/>
      <c r="D817" s="337"/>
      <c r="H817" s="338"/>
      <c r="M817" s="338"/>
      <c r="AS817" s="316"/>
    </row>
    <row r="818" spans="1:45" s="291" customFormat="1">
      <c r="A818" s="293"/>
      <c r="B818" s="375"/>
      <c r="C818" s="336"/>
      <c r="D818" s="337"/>
      <c r="H818" s="338"/>
      <c r="M818" s="338"/>
      <c r="AS818" s="316"/>
    </row>
    <row r="819" spans="1:45" s="291" customFormat="1">
      <c r="A819" s="293"/>
      <c r="B819" s="375"/>
      <c r="C819" s="336"/>
      <c r="D819" s="337"/>
      <c r="H819" s="338"/>
      <c r="M819" s="338"/>
      <c r="AS819" s="316"/>
    </row>
    <row r="820" spans="1:45" s="291" customFormat="1">
      <c r="A820" s="293"/>
      <c r="B820" s="375"/>
      <c r="C820" s="336"/>
      <c r="D820" s="337"/>
      <c r="H820" s="338"/>
      <c r="M820" s="338"/>
      <c r="AS820" s="316"/>
    </row>
    <row r="821" spans="1:45" s="291" customFormat="1">
      <c r="A821" s="293"/>
      <c r="B821" s="375"/>
      <c r="C821" s="336"/>
      <c r="D821" s="337"/>
      <c r="H821" s="338"/>
      <c r="M821" s="338"/>
      <c r="AS821" s="316"/>
    </row>
    <row r="822" spans="1:45" s="291" customFormat="1">
      <c r="A822" s="293"/>
      <c r="B822" s="375"/>
      <c r="C822" s="336"/>
      <c r="D822" s="337"/>
      <c r="H822" s="338"/>
      <c r="M822" s="338"/>
      <c r="AS822" s="316"/>
    </row>
    <row r="823" spans="1:45" s="291" customFormat="1">
      <c r="A823" s="293"/>
      <c r="B823" s="375"/>
      <c r="C823" s="336"/>
      <c r="D823" s="337"/>
      <c r="H823" s="338"/>
      <c r="M823" s="338"/>
      <c r="AS823" s="316"/>
    </row>
    <row r="824" spans="1:45" s="291" customFormat="1">
      <c r="A824" s="293"/>
      <c r="B824" s="375"/>
      <c r="C824" s="336"/>
      <c r="D824" s="337"/>
      <c r="H824" s="338"/>
      <c r="M824" s="338"/>
      <c r="AS824" s="316"/>
    </row>
    <row r="825" spans="1:45" s="291" customFormat="1">
      <c r="A825" s="293"/>
      <c r="B825" s="375"/>
      <c r="C825" s="336"/>
      <c r="D825" s="337"/>
      <c r="H825" s="338"/>
      <c r="M825" s="338"/>
      <c r="AS825" s="316"/>
    </row>
    <row r="826" spans="1:45" s="291" customFormat="1">
      <c r="A826" s="293"/>
      <c r="B826" s="375"/>
      <c r="C826" s="336"/>
      <c r="D826" s="337"/>
      <c r="H826" s="338"/>
      <c r="M826" s="338"/>
      <c r="AS826" s="316"/>
    </row>
    <row r="827" spans="1:45" s="291" customFormat="1">
      <c r="A827" s="293"/>
      <c r="B827" s="375"/>
      <c r="C827" s="336"/>
      <c r="D827" s="337"/>
      <c r="H827" s="338"/>
      <c r="M827" s="338"/>
      <c r="AS827" s="316"/>
    </row>
    <row r="828" spans="1:45" s="291" customFormat="1">
      <c r="A828" s="293"/>
      <c r="B828" s="375"/>
      <c r="C828" s="336"/>
      <c r="D828" s="337"/>
      <c r="H828" s="338"/>
      <c r="M828" s="338"/>
      <c r="AS828" s="316"/>
    </row>
    <row r="829" spans="1:45" s="291" customFormat="1">
      <c r="A829" s="293"/>
      <c r="B829" s="375"/>
      <c r="C829" s="336"/>
      <c r="D829" s="337"/>
      <c r="H829" s="338"/>
      <c r="M829" s="338"/>
      <c r="AS829" s="316"/>
    </row>
    <row r="830" spans="1:45" s="291" customFormat="1">
      <c r="A830" s="293"/>
      <c r="B830" s="375"/>
      <c r="C830" s="336"/>
      <c r="D830" s="337"/>
      <c r="H830" s="338"/>
      <c r="M830" s="338"/>
      <c r="AS830" s="316"/>
    </row>
    <row r="831" spans="1:45" s="291" customFormat="1">
      <c r="A831" s="293"/>
      <c r="B831" s="375"/>
      <c r="C831" s="336"/>
      <c r="D831" s="337"/>
      <c r="H831" s="338"/>
      <c r="M831" s="338"/>
      <c r="AS831" s="316"/>
    </row>
    <row r="832" spans="1:45" s="291" customFormat="1">
      <c r="A832" s="293"/>
      <c r="B832" s="375"/>
      <c r="C832" s="336"/>
      <c r="D832" s="337"/>
      <c r="H832" s="338"/>
      <c r="M832" s="338"/>
      <c r="AS832" s="316"/>
    </row>
    <row r="833" spans="1:45" s="291" customFormat="1">
      <c r="A833" s="293"/>
      <c r="B833" s="375"/>
      <c r="C833" s="336"/>
      <c r="D833" s="337"/>
      <c r="H833" s="338"/>
      <c r="M833" s="338"/>
      <c r="AS833" s="316"/>
    </row>
    <row r="834" spans="1:45" s="291" customFormat="1">
      <c r="A834" s="293"/>
      <c r="B834" s="375"/>
      <c r="C834" s="336"/>
      <c r="D834" s="337"/>
      <c r="H834" s="338"/>
      <c r="M834" s="338"/>
      <c r="AS834" s="316"/>
    </row>
    <row r="835" spans="1:45" s="291" customFormat="1">
      <c r="A835" s="293"/>
      <c r="B835" s="375"/>
      <c r="C835" s="336"/>
      <c r="D835" s="337"/>
      <c r="H835" s="338"/>
      <c r="M835" s="338"/>
      <c r="AS835" s="316"/>
    </row>
    <row r="836" spans="1:45" s="291" customFormat="1">
      <c r="A836" s="293"/>
      <c r="B836" s="375"/>
      <c r="C836" s="336"/>
      <c r="D836" s="337"/>
      <c r="H836" s="338"/>
      <c r="M836" s="338"/>
      <c r="AS836" s="316"/>
    </row>
    <row r="837" spans="1:45" s="291" customFormat="1">
      <c r="A837" s="293"/>
      <c r="B837" s="375"/>
      <c r="C837" s="336"/>
      <c r="D837" s="337"/>
      <c r="H837" s="338"/>
      <c r="M837" s="338"/>
      <c r="AS837" s="316"/>
    </row>
    <row r="838" spans="1:45" s="291" customFormat="1">
      <c r="A838" s="293"/>
      <c r="B838" s="375"/>
      <c r="C838" s="336"/>
      <c r="D838" s="337"/>
      <c r="H838" s="338"/>
      <c r="M838" s="338"/>
      <c r="AS838" s="316"/>
    </row>
    <row r="839" spans="1:45" s="291" customFormat="1">
      <c r="A839" s="293"/>
      <c r="B839" s="375"/>
      <c r="C839" s="336"/>
      <c r="D839" s="337"/>
      <c r="H839" s="338"/>
      <c r="M839" s="338"/>
      <c r="AS839" s="316"/>
    </row>
    <row r="840" spans="1:45" s="291" customFormat="1">
      <c r="A840" s="293"/>
      <c r="B840" s="375"/>
      <c r="C840" s="336"/>
      <c r="D840" s="337"/>
      <c r="H840" s="338"/>
      <c r="M840" s="338"/>
      <c r="AS840" s="316"/>
    </row>
    <row r="841" spans="1:45" s="291" customFormat="1">
      <c r="A841" s="293"/>
      <c r="B841" s="375"/>
      <c r="C841" s="336"/>
      <c r="D841" s="337"/>
      <c r="H841" s="338"/>
      <c r="M841" s="338"/>
      <c r="AS841" s="316"/>
    </row>
    <row r="842" spans="1:45" s="291" customFormat="1">
      <c r="A842" s="293"/>
      <c r="B842" s="375"/>
      <c r="C842" s="336"/>
      <c r="D842" s="337"/>
      <c r="H842" s="338"/>
      <c r="M842" s="338"/>
      <c r="AS842" s="316"/>
    </row>
    <row r="843" spans="1:45" s="291" customFormat="1">
      <c r="A843" s="293"/>
      <c r="B843" s="375"/>
      <c r="C843" s="336"/>
      <c r="D843" s="337"/>
      <c r="H843" s="338"/>
      <c r="M843" s="338"/>
      <c r="AS843" s="316"/>
    </row>
    <row r="844" spans="1:45" s="291" customFormat="1">
      <c r="A844" s="293"/>
      <c r="B844" s="375"/>
      <c r="C844" s="336"/>
      <c r="D844" s="337"/>
      <c r="H844" s="338"/>
      <c r="M844" s="338"/>
      <c r="AS844" s="316"/>
    </row>
    <row r="845" spans="1:45" s="291" customFormat="1">
      <c r="A845" s="293"/>
      <c r="B845" s="375"/>
      <c r="C845" s="336"/>
      <c r="D845" s="337"/>
      <c r="H845" s="338"/>
      <c r="M845" s="338"/>
      <c r="AS845" s="316"/>
    </row>
    <row r="846" spans="1:45" s="291" customFormat="1">
      <c r="A846" s="293"/>
      <c r="B846" s="375"/>
      <c r="C846" s="336"/>
      <c r="D846" s="337"/>
      <c r="H846" s="338"/>
      <c r="M846" s="338"/>
      <c r="AS846" s="316"/>
    </row>
    <row r="847" spans="1:45" s="291" customFormat="1">
      <c r="A847" s="293"/>
      <c r="B847" s="375"/>
      <c r="C847" s="336"/>
      <c r="D847" s="337"/>
      <c r="H847" s="338"/>
      <c r="M847" s="338"/>
      <c r="AS847" s="316"/>
    </row>
    <row r="848" spans="1:45" s="291" customFormat="1">
      <c r="A848" s="293"/>
      <c r="B848" s="375"/>
      <c r="C848" s="336"/>
      <c r="D848" s="337"/>
      <c r="H848" s="338"/>
      <c r="M848" s="338"/>
      <c r="AS848" s="316"/>
    </row>
    <row r="849" spans="1:45" s="291" customFormat="1">
      <c r="A849" s="293"/>
      <c r="B849" s="375"/>
      <c r="C849" s="336"/>
      <c r="D849" s="337"/>
      <c r="H849" s="338"/>
      <c r="M849" s="338"/>
      <c r="AS849" s="316"/>
    </row>
    <row r="850" spans="1:45" s="291" customFormat="1">
      <c r="A850" s="293"/>
      <c r="B850" s="375"/>
      <c r="C850" s="336"/>
      <c r="D850" s="337"/>
      <c r="H850" s="338"/>
      <c r="M850" s="338"/>
      <c r="AS850" s="316"/>
    </row>
    <row r="851" spans="1:45" s="291" customFormat="1">
      <c r="A851" s="293"/>
      <c r="B851" s="375"/>
      <c r="C851" s="336"/>
      <c r="D851" s="337"/>
      <c r="H851" s="338"/>
      <c r="M851" s="338"/>
      <c r="AS851" s="316"/>
    </row>
    <row r="852" spans="1:45" s="291" customFormat="1">
      <c r="A852" s="293"/>
      <c r="B852" s="375"/>
      <c r="C852" s="336"/>
      <c r="D852" s="337"/>
      <c r="H852" s="338"/>
      <c r="M852" s="338"/>
      <c r="AS852" s="316"/>
    </row>
    <row r="853" spans="1:45" s="291" customFormat="1">
      <c r="A853" s="293"/>
      <c r="B853" s="375"/>
      <c r="C853" s="336"/>
      <c r="D853" s="337"/>
      <c r="H853" s="338"/>
      <c r="M853" s="338"/>
      <c r="AS853" s="316"/>
    </row>
    <row r="854" spans="1:45" s="291" customFormat="1">
      <c r="A854" s="293"/>
      <c r="B854" s="375"/>
      <c r="C854" s="336"/>
      <c r="D854" s="337"/>
      <c r="H854" s="338"/>
      <c r="M854" s="338"/>
      <c r="AS854" s="316"/>
    </row>
    <row r="855" spans="1:45" s="291" customFormat="1">
      <c r="A855" s="293"/>
      <c r="B855" s="375"/>
      <c r="C855" s="336"/>
      <c r="D855" s="337"/>
      <c r="H855" s="338"/>
      <c r="M855" s="338"/>
      <c r="AS855" s="316"/>
    </row>
    <row r="856" spans="1:45" s="291" customFormat="1">
      <c r="A856" s="293"/>
      <c r="B856" s="375"/>
      <c r="C856" s="336"/>
      <c r="D856" s="337"/>
      <c r="H856" s="338"/>
      <c r="M856" s="338"/>
      <c r="AS856" s="316"/>
    </row>
    <row r="857" spans="1:45" s="291" customFormat="1">
      <c r="A857" s="293"/>
      <c r="B857" s="375"/>
      <c r="C857" s="336"/>
      <c r="D857" s="337"/>
      <c r="H857" s="338"/>
      <c r="M857" s="338"/>
      <c r="AS857" s="316"/>
    </row>
    <row r="858" spans="1:45" s="291" customFormat="1">
      <c r="A858" s="293"/>
      <c r="B858" s="375"/>
      <c r="C858" s="336"/>
      <c r="D858" s="337"/>
      <c r="H858" s="338"/>
      <c r="M858" s="338"/>
      <c r="AS858" s="316"/>
    </row>
    <row r="859" spans="1:45" s="291" customFormat="1">
      <c r="A859" s="293"/>
      <c r="B859" s="375"/>
      <c r="C859" s="336"/>
      <c r="D859" s="337"/>
      <c r="H859" s="338"/>
      <c r="M859" s="338"/>
      <c r="AS859" s="316"/>
    </row>
    <row r="860" spans="1:45" s="291" customFormat="1">
      <c r="A860" s="293"/>
      <c r="B860" s="375"/>
      <c r="C860" s="336"/>
      <c r="D860" s="337"/>
      <c r="H860" s="338"/>
      <c r="M860" s="338"/>
      <c r="AS860" s="316"/>
    </row>
    <row r="861" spans="1:45" s="291" customFormat="1">
      <c r="A861" s="293"/>
      <c r="B861" s="375"/>
      <c r="C861" s="336"/>
      <c r="D861" s="337"/>
      <c r="H861" s="338"/>
      <c r="M861" s="338"/>
      <c r="AS861" s="316"/>
    </row>
    <row r="862" spans="1:45" s="291" customFormat="1">
      <c r="A862" s="293"/>
      <c r="B862" s="375"/>
      <c r="C862" s="336"/>
      <c r="D862" s="337"/>
      <c r="H862" s="338"/>
      <c r="M862" s="338"/>
      <c r="AS862" s="316"/>
    </row>
    <row r="863" spans="1:45" s="291" customFormat="1">
      <c r="A863" s="293"/>
      <c r="B863" s="375"/>
      <c r="C863" s="336"/>
      <c r="D863" s="337"/>
      <c r="H863" s="338"/>
      <c r="M863" s="338"/>
      <c r="AS863" s="316"/>
    </row>
    <row r="864" spans="1:45" s="291" customFormat="1">
      <c r="A864" s="293"/>
      <c r="B864" s="375"/>
      <c r="C864" s="336"/>
      <c r="D864" s="337"/>
      <c r="H864" s="338"/>
      <c r="M864" s="338"/>
      <c r="AS864" s="316"/>
    </row>
    <row r="865" spans="1:45" s="291" customFormat="1">
      <c r="A865" s="293"/>
      <c r="B865" s="375"/>
      <c r="C865" s="336"/>
      <c r="D865" s="337"/>
      <c r="H865" s="338"/>
      <c r="M865" s="338"/>
      <c r="AS865" s="316"/>
    </row>
    <row r="866" spans="1:45" s="291" customFormat="1">
      <c r="A866" s="293"/>
      <c r="B866" s="375"/>
      <c r="C866" s="336"/>
      <c r="D866" s="337"/>
      <c r="H866" s="338"/>
      <c r="M866" s="338"/>
      <c r="AS866" s="316"/>
    </row>
    <row r="867" spans="1:45" s="291" customFormat="1">
      <c r="A867" s="293"/>
      <c r="B867" s="375"/>
      <c r="C867" s="336"/>
      <c r="D867" s="337"/>
      <c r="H867" s="338"/>
      <c r="M867" s="338"/>
      <c r="AS867" s="316"/>
    </row>
    <row r="868" spans="1:45" s="291" customFormat="1">
      <c r="A868" s="293"/>
      <c r="B868" s="375"/>
      <c r="C868" s="336"/>
      <c r="D868" s="337"/>
      <c r="H868" s="338"/>
      <c r="M868" s="338"/>
      <c r="AS868" s="316"/>
    </row>
    <row r="869" spans="1:45" s="291" customFormat="1">
      <c r="A869" s="293"/>
      <c r="B869" s="375"/>
      <c r="C869" s="336"/>
      <c r="D869" s="337"/>
      <c r="H869" s="338"/>
      <c r="M869" s="338"/>
      <c r="AS869" s="316"/>
    </row>
    <row r="870" spans="1:45" s="291" customFormat="1">
      <c r="A870" s="293"/>
      <c r="B870" s="375"/>
      <c r="C870" s="336"/>
      <c r="D870" s="337"/>
      <c r="H870" s="338"/>
      <c r="M870" s="338"/>
      <c r="AS870" s="316"/>
    </row>
    <row r="871" spans="1:45" s="291" customFormat="1">
      <c r="A871" s="293"/>
      <c r="B871" s="375"/>
      <c r="C871" s="336"/>
      <c r="D871" s="337"/>
      <c r="H871" s="338"/>
      <c r="M871" s="338"/>
      <c r="AS871" s="316"/>
    </row>
    <row r="872" spans="1:45" s="291" customFormat="1">
      <c r="A872" s="293"/>
      <c r="B872" s="375"/>
      <c r="C872" s="336"/>
      <c r="D872" s="337"/>
      <c r="H872" s="338"/>
      <c r="M872" s="338"/>
      <c r="AS872" s="316"/>
    </row>
    <row r="873" spans="1:45" s="291" customFormat="1">
      <c r="A873" s="293"/>
      <c r="B873" s="375"/>
      <c r="C873" s="336"/>
      <c r="D873" s="337"/>
      <c r="H873" s="338"/>
      <c r="M873" s="338"/>
      <c r="AS873" s="316"/>
    </row>
    <row r="874" spans="1:45" s="291" customFormat="1">
      <c r="A874" s="293"/>
      <c r="B874" s="375"/>
      <c r="C874" s="336"/>
      <c r="D874" s="337"/>
      <c r="H874" s="338"/>
      <c r="M874" s="338"/>
      <c r="AS874" s="316"/>
    </row>
    <row r="875" spans="1:45" s="291" customFormat="1">
      <c r="A875" s="293"/>
      <c r="B875" s="375"/>
      <c r="C875" s="336"/>
      <c r="D875" s="337"/>
      <c r="H875" s="338"/>
      <c r="M875" s="338"/>
      <c r="AS875" s="316"/>
    </row>
    <row r="876" spans="1:45" s="291" customFormat="1">
      <c r="A876" s="293"/>
      <c r="B876" s="375"/>
      <c r="C876" s="336"/>
      <c r="D876" s="337"/>
      <c r="H876" s="338"/>
      <c r="M876" s="338"/>
      <c r="AS876" s="316"/>
    </row>
    <row r="877" spans="1:45" s="291" customFormat="1">
      <c r="A877" s="293"/>
      <c r="B877" s="375"/>
      <c r="C877" s="336"/>
      <c r="D877" s="337"/>
      <c r="H877" s="338"/>
      <c r="M877" s="338"/>
      <c r="AS877" s="316"/>
    </row>
    <row r="878" spans="1:45" s="291" customFormat="1">
      <c r="A878" s="293"/>
      <c r="B878" s="375"/>
      <c r="C878" s="336"/>
      <c r="D878" s="337"/>
      <c r="H878" s="338"/>
      <c r="M878" s="338"/>
      <c r="AS878" s="316"/>
    </row>
    <row r="879" spans="1:45" s="291" customFormat="1">
      <c r="A879" s="293"/>
      <c r="B879" s="375"/>
      <c r="C879" s="336"/>
      <c r="D879" s="337"/>
      <c r="H879" s="338"/>
      <c r="M879" s="338"/>
      <c r="AS879" s="316"/>
    </row>
    <row r="880" spans="1:45" s="291" customFormat="1">
      <c r="A880" s="293"/>
      <c r="B880" s="375"/>
      <c r="C880" s="336"/>
      <c r="D880" s="337"/>
      <c r="H880" s="338"/>
      <c r="M880" s="338"/>
      <c r="AS880" s="316"/>
    </row>
    <row r="881" spans="1:45" s="291" customFormat="1">
      <c r="A881" s="293"/>
      <c r="B881" s="375"/>
      <c r="C881" s="336"/>
      <c r="D881" s="337"/>
      <c r="H881" s="338"/>
      <c r="M881" s="338"/>
      <c r="AS881" s="316"/>
    </row>
    <row r="882" spans="1:45" s="291" customFormat="1">
      <c r="A882" s="293"/>
      <c r="B882" s="375"/>
      <c r="C882" s="336"/>
      <c r="D882" s="337"/>
      <c r="H882" s="338"/>
      <c r="M882" s="338"/>
      <c r="AS882" s="316"/>
    </row>
    <row r="883" spans="1:45" s="291" customFormat="1">
      <c r="A883" s="293"/>
      <c r="B883" s="375"/>
      <c r="C883" s="336"/>
      <c r="D883" s="337"/>
      <c r="H883" s="338"/>
      <c r="M883" s="338"/>
      <c r="AS883" s="316"/>
    </row>
    <row r="884" spans="1:45" s="291" customFormat="1">
      <c r="A884" s="293"/>
      <c r="B884" s="375"/>
      <c r="C884" s="336"/>
      <c r="D884" s="337"/>
      <c r="H884" s="338"/>
      <c r="M884" s="338"/>
      <c r="AS884" s="316"/>
    </row>
    <row r="885" spans="1:45" s="291" customFormat="1">
      <c r="A885" s="293"/>
      <c r="B885" s="375"/>
      <c r="C885" s="336"/>
      <c r="D885" s="337"/>
      <c r="H885" s="338"/>
      <c r="M885" s="338"/>
      <c r="AS885" s="316"/>
    </row>
    <row r="886" spans="1:45" s="291" customFormat="1">
      <c r="A886" s="293"/>
      <c r="B886" s="375"/>
      <c r="C886" s="336"/>
      <c r="D886" s="337"/>
      <c r="H886" s="338"/>
      <c r="M886" s="338"/>
      <c r="AS886" s="316"/>
    </row>
    <row r="887" spans="1:45" s="291" customFormat="1">
      <c r="A887" s="293"/>
      <c r="B887" s="375"/>
      <c r="C887" s="336"/>
      <c r="D887" s="337"/>
      <c r="H887" s="338"/>
      <c r="M887" s="338"/>
      <c r="AS887" s="316"/>
    </row>
    <row r="888" spans="1:45" s="291" customFormat="1">
      <c r="A888" s="293"/>
      <c r="B888" s="375"/>
      <c r="C888" s="336"/>
      <c r="D888" s="337"/>
      <c r="H888" s="338"/>
      <c r="M888" s="338"/>
      <c r="AS888" s="316"/>
    </row>
    <row r="889" spans="1:45" s="291" customFormat="1">
      <c r="A889" s="293"/>
      <c r="B889" s="375"/>
      <c r="C889" s="336"/>
      <c r="D889" s="337"/>
      <c r="H889" s="338"/>
      <c r="M889" s="338"/>
      <c r="AS889" s="316"/>
    </row>
    <row r="890" spans="1:45" s="291" customFormat="1">
      <c r="A890" s="293"/>
      <c r="B890" s="375"/>
      <c r="C890" s="336"/>
      <c r="D890" s="337"/>
      <c r="H890" s="338"/>
      <c r="M890" s="338"/>
      <c r="AS890" s="316"/>
    </row>
    <row r="891" spans="1:45" s="291" customFormat="1">
      <c r="A891" s="293"/>
      <c r="B891" s="375"/>
      <c r="C891" s="336"/>
      <c r="D891" s="337"/>
      <c r="H891" s="338"/>
      <c r="M891" s="338"/>
      <c r="AS891" s="316"/>
    </row>
    <row r="892" spans="1:45" s="291" customFormat="1">
      <c r="A892" s="293"/>
      <c r="B892" s="375"/>
      <c r="C892" s="336"/>
      <c r="D892" s="337"/>
      <c r="H892" s="338"/>
      <c r="M892" s="338"/>
      <c r="AS892" s="316"/>
    </row>
    <row r="893" spans="1:45" s="291" customFormat="1">
      <c r="A893" s="293"/>
      <c r="B893" s="375"/>
      <c r="C893" s="336"/>
      <c r="D893" s="337"/>
      <c r="H893" s="338"/>
      <c r="M893" s="338"/>
      <c r="AS893" s="316"/>
    </row>
    <row r="894" spans="1:45" s="291" customFormat="1">
      <c r="A894" s="293"/>
      <c r="B894" s="375"/>
      <c r="C894" s="336"/>
      <c r="D894" s="337"/>
      <c r="H894" s="338"/>
      <c r="M894" s="338"/>
      <c r="AS894" s="316"/>
    </row>
    <row r="895" spans="1:45" s="291" customFormat="1">
      <c r="A895" s="293"/>
      <c r="B895" s="375"/>
      <c r="C895" s="336"/>
      <c r="D895" s="337"/>
      <c r="H895" s="338"/>
      <c r="M895" s="338"/>
      <c r="AS895" s="316"/>
    </row>
    <row r="896" spans="1:45" s="291" customFormat="1">
      <c r="A896" s="293"/>
      <c r="B896" s="375"/>
      <c r="C896" s="336"/>
      <c r="D896" s="337"/>
      <c r="H896" s="338"/>
      <c r="M896" s="338"/>
      <c r="AS896" s="316"/>
    </row>
    <row r="897" spans="1:45" s="291" customFormat="1">
      <c r="A897" s="293"/>
      <c r="B897" s="375"/>
      <c r="C897" s="336"/>
      <c r="D897" s="337"/>
      <c r="H897" s="338"/>
      <c r="M897" s="338"/>
      <c r="AS897" s="316"/>
    </row>
    <row r="898" spans="1:45" s="291" customFormat="1">
      <c r="A898" s="293"/>
      <c r="B898" s="375"/>
      <c r="C898" s="336"/>
      <c r="D898" s="337"/>
      <c r="H898" s="338"/>
      <c r="M898" s="338"/>
      <c r="AS898" s="316"/>
    </row>
    <row r="899" spans="1:45" s="291" customFormat="1">
      <c r="A899" s="293"/>
      <c r="B899" s="375"/>
      <c r="C899" s="336"/>
      <c r="D899" s="337"/>
      <c r="H899" s="338"/>
      <c r="M899" s="338"/>
      <c r="AS899" s="316"/>
    </row>
    <row r="900" spans="1:45" s="291" customFormat="1">
      <c r="A900" s="293"/>
      <c r="B900" s="375"/>
      <c r="C900" s="336"/>
      <c r="D900" s="337"/>
      <c r="H900" s="338"/>
      <c r="M900" s="338"/>
      <c r="AS900" s="316"/>
    </row>
    <row r="901" spans="1:45" s="291" customFormat="1">
      <c r="A901" s="293"/>
      <c r="B901" s="375"/>
      <c r="C901" s="336"/>
      <c r="D901" s="337"/>
      <c r="H901" s="338"/>
      <c r="M901" s="338"/>
      <c r="AS901" s="316"/>
    </row>
    <row r="902" spans="1:45" s="291" customFormat="1">
      <c r="A902" s="293"/>
      <c r="B902" s="375"/>
      <c r="C902" s="336"/>
      <c r="D902" s="337"/>
      <c r="H902" s="338"/>
      <c r="M902" s="338"/>
      <c r="AS902" s="316"/>
    </row>
    <row r="903" spans="1:45" s="291" customFormat="1">
      <c r="A903" s="293"/>
      <c r="B903" s="375"/>
      <c r="C903" s="336"/>
      <c r="D903" s="337"/>
      <c r="H903" s="338"/>
      <c r="M903" s="338"/>
      <c r="AS903" s="316"/>
    </row>
    <row r="904" spans="1:45" s="291" customFormat="1">
      <c r="A904" s="293"/>
      <c r="B904" s="375"/>
      <c r="C904" s="336"/>
      <c r="D904" s="337"/>
      <c r="H904" s="338"/>
      <c r="M904" s="338"/>
      <c r="AS904" s="316"/>
    </row>
    <row r="905" spans="1:45" s="291" customFormat="1">
      <c r="A905" s="293"/>
      <c r="B905" s="375"/>
      <c r="C905" s="336"/>
      <c r="D905" s="337"/>
      <c r="H905" s="338"/>
      <c r="M905" s="338"/>
      <c r="AS905" s="316"/>
    </row>
    <row r="906" spans="1:45" s="291" customFormat="1">
      <c r="A906" s="293"/>
      <c r="B906" s="375"/>
      <c r="C906" s="336"/>
      <c r="D906" s="337"/>
      <c r="H906" s="338"/>
      <c r="M906" s="338"/>
      <c r="AS906" s="316"/>
    </row>
    <row r="907" spans="1:45" s="291" customFormat="1">
      <c r="A907" s="293"/>
      <c r="B907" s="375"/>
      <c r="C907" s="336"/>
      <c r="D907" s="337"/>
      <c r="H907" s="338"/>
      <c r="M907" s="338"/>
      <c r="AS907" s="316"/>
    </row>
    <row r="908" spans="1:45" s="291" customFormat="1">
      <c r="A908" s="293"/>
      <c r="B908" s="375"/>
      <c r="C908" s="336"/>
      <c r="D908" s="337"/>
      <c r="H908" s="338"/>
      <c r="M908" s="338"/>
      <c r="AS908" s="316"/>
    </row>
    <row r="909" spans="1:45" s="291" customFormat="1">
      <c r="A909" s="293"/>
      <c r="B909" s="375"/>
      <c r="C909" s="336"/>
      <c r="D909" s="337"/>
      <c r="H909" s="338"/>
      <c r="M909" s="338"/>
      <c r="AS909" s="316"/>
    </row>
    <row r="910" spans="1:45" s="291" customFormat="1">
      <c r="A910" s="293"/>
      <c r="B910" s="375"/>
      <c r="C910" s="336"/>
      <c r="D910" s="337"/>
      <c r="H910" s="338"/>
      <c r="M910" s="338"/>
      <c r="AS910" s="316"/>
    </row>
    <row r="911" spans="1:45" s="291" customFormat="1">
      <c r="A911" s="293"/>
      <c r="B911" s="375"/>
      <c r="C911" s="336"/>
      <c r="D911" s="337"/>
      <c r="H911" s="338"/>
      <c r="M911" s="338"/>
      <c r="AS911" s="316"/>
    </row>
    <row r="912" spans="1:45" s="291" customFormat="1">
      <c r="A912" s="293"/>
      <c r="B912" s="375"/>
      <c r="C912" s="336"/>
      <c r="D912" s="337"/>
      <c r="H912" s="338"/>
      <c r="M912" s="338"/>
      <c r="AS912" s="316"/>
    </row>
    <row r="913" spans="1:45" s="291" customFormat="1">
      <c r="A913" s="293"/>
      <c r="B913" s="375"/>
      <c r="C913" s="336"/>
      <c r="D913" s="337"/>
      <c r="H913" s="338"/>
      <c r="M913" s="338"/>
      <c r="AS913" s="316"/>
    </row>
    <row r="914" spans="1:45" s="291" customFormat="1">
      <c r="A914" s="293"/>
      <c r="B914" s="375"/>
      <c r="C914" s="336"/>
      <c r="D914" s="337"/>
      <c r="H914" s="338"/>
      <c r="M914" s="338"/>
      <c r="AS914" s="316"/>
    </row>
    <row r="915" spans="1:45" s="291" customFormat="1">
      <c r="A915" s="293"/>
      <c r="B915" s="375"/>
      <c r="C915" s="336"/>
      <c r="D915" s="337"/>
      <c r="H915" s="338"/>
      <c r="M915" s="338"/>
      <c r="AS915" s="316"/>
    </row>
    <row r="916" spans="1:45" s="291" customFormat="1">
      <c r="A916" s="293"/>
      <c r="B916" s="375"/>
      <c r="C916" s="336"/>
      <c r="D916" s="337"/>
      <c r="H916" s="338"/>
      <c r="M916" s="338"/>
      <c r="AS916" s="316"/>
    </row>
    <row r="917" spans="1:45" s="291" customFormat="1">
      <c r="A917" s="293"/>
      <c r="B917" s="375"/>
      <c r="C917" s="336"/>
      <c r="D917" s="337"/>
      <c r="H917" s="338"/>
      <c r="M917" s="338"/>
      <c r="AS917" s="316"/>
    </row>
    <row r="918" spans="1:45" s="291" customFormat="1">
      <c r="A918" s="293"/>
      <c r="B918" s="375"/>
      <c r="C918" s="336"/>
      <c r="D918" s="337"/>
      <c r="H918" s="338"/>
      <c r="M918" s="338"/>
      <c r="AS918" s="316"/>
    </row>
    <row r="919" spans="1:45" s="291" customFormat="1">
      <c r="A919" s="293"/>
      <c r="B919" s="375"/>
      <c r="C919" s="336"/>
      <c r="D919" s="337"/>
      <c r="H919" s="338"/>
      <c r="M919" s="338"/>
      <c r="AS919" s="316"/>
    </row>
    <row r="920" spans="1:45" s="291" customFormat="1">
      <c r="A920" s="293"/>
      <c r="B920" s="375"/>
      <c r="C920" s="336"/>
      <c r="D920" s="337"/>
      <c r="H920" s="338"/>
      <c r="M920" s="338"/>
      <c r="AS920" s="316"/>
    </row>
    <row r="921" spans="1:45" s="291" customFormat="1">
      <c r="A921" s="293"/>
      <c r="B921" s="375"/>
      <c r="C921" s="336"/>
      <c r="D921" s="337"/>
      <c r="H921" s="338"/>
      <c r="M921" s="338"/>
      <c r="AS921" s="316"/>
    </row>
    <row r="922" spans="1:45" s="291" customFormat="1">
      <c r="A922" s="293"/>
      <c r="B922" s="375"/>
      <c r="C922" s="336"/>
      <c r="D922" s="337"/>
      <c r="H922" s="338"/>
      <c r="M922" s="338"/>
      <c r="AS922" s="316"/>
    </row>
    <row r="923" spans="1:45" s="291" customFormat="1">
      <c r="A923" s="293"/>
      <c r="B923" s="375"/>
      <c r="C923" s="336"/>
      <c r="D923" s="337"/>
      <c r="H923" s="338"/>
      <c r="M923" s="338"/>
      <c r="AS923" s="316"/>
    </row>
    <row r="924" spans="1:45" s="291" customFormat="1">
      <c r="A924" s="293"/>
      <c r="B924" s="375"/>
      <c r="C924" s="336"/>
      <c r="D924" s="337"/>
      <c r="H924" s="338"/>
      <c r="M924" s="338"/>
      <c r="AS924" s="316"/>
    </row>
    <row r="925" spans="1:45" s="291" customFormat="1">
      <c r="A925" s="293"/>
      <c r="B925" s="375"/>
      <c r="C925" s="336"/>
      <c r="D925" s="337"/>
      <c r="H925" s="338"/>
      <c r="M925" s="338"/>
      <c r="AS925" s="316"/>
    </row>
    <row r="926" spans="1:45" s="291" customFormat="1">
      <c r="A926" s="293"/>
      <c r="B926" s="375"/>
      <c r="C926" s="336"/>
      <c r="D926" s="337"/>
      <c r="H926" s="338"/>
      <c r="M926" s="338"/>
      <c r="AS926" s="316"/>
    </row>
    <row r="927" spans="1:45" s="291" customFormat="1">
      <c r="A927" s="293"/>
      <c r="B927" s="375"/>
      <c r="C927" s="336"/>
      <c r="D927" s="337"/>
      <c r="H927" s="338"/>
      <c r="M927" s="338"/>
      <c r="AS927" s="316"/>
    </row>
    <row r="928" spans="1:45" s="291" customFormat="1">
      <c r="A928" s="293"/>
      <c r="B928" s="375"/>
      <c r="C928" s="336"/>
      <c r="D928" s="337"/>
      <c r="H928" s="338"/>
      <c r="M928" s="338"/>
      <c r="AS928" s="316"/>
    </row>
    <row r="929" spans="1:45" s="291" customFormat="1">
      <c r="A929" s="293"/>
      <c r="B929" s="375"/>
      <c r="C929" s="336"/>
      <c r="D929" s="337"/>
      <c r="H929" s="338"/>
      <c r="M929" s="338"/>
      <c r="AS929" s="316"/>
    </row>
    <row r="930" spans="1:45" s="291" customFormat="1">
      <c r="A930" s="293"/>
      <c r="B930" s="375"/>
      <c r="C930" s="336"/>
      <c r="D930" s="337"/>
      <c r="H930" s="338"/>
      <c r="M930" s="338"/>
      <c r="AS930" s="316"/>
    </row>
    <row r="931" spans="1:45" s="291" customFormat="1">
      <c r="A931" s="293"/>
      <c r="B931" s="375"/>
      <c r="C931" s="336"/>
      <c r="D931" s="337"/>
      <c r="H931" s="338"/>
      <c r="M931" s="338"/>
      <c r="AS931" s="316"/>
    </row>
    <row r="932" spans="1:45" s="291" customFormat="1">
      <c r="A932" s="293"/>
      <c r="B932" s="375"/>
      <c r="C932" s="336"/>
      <c r="D932" s="337"/>
      <c r="H932" s="338"/>
      <c r="M932" s="338"/>
      <c r="AS932" s="316"/>
    </row>
    <row r="933" spans="1:45" s="291" customFormat="1">
      <c r="A933" s="293"/>
      <c r="B933" s="375"/>
      <c r="C933" s="336"/>
      <c r="D933" s="337"/>
      <c r="H933" s="338"/>
      <c r="M933" s="338"/>
      <c r="AS933" s="316"/>
    </row>
    <row r="934" spans="1:45" s="291" customFormat="1">
      <c r="A934" s="293"/>
      <c r="B934" s="375"/>
      <c r="C934" s="336"/>
      <c r="D934" s="337"/>
      <c r="H934" s="338"/>
      <c r="M934" s="338"/>
      <c r="AS934" s="316"/>
    </row>
    <row r="935" spans="1:45" s="291" customFormat="1">
      <c r="A935" s="293"/>
      <c r="B935" s="375"/>
      <c r="C935" s="336"/>
      <c r="D935" s="337"/>
      <c r="H935" s="338"/>
      <c r="M935" s="338"/>
      <c r="AS935" s="316"/>
    </row>
    <row r="936" spans="1:45" s="291" customFormat="1">
      <c r="A936" s="293"/>
      <c r="B936" s="375"/>
      <c r="C936" s="336"/>
      <c r="D936" s="337"/>
      <c r="H936" s="338"/>
      <c r="M936" s="338"/>
      <c r="AS936" s="316"/>
    </row>
    <row r="937" spans="1:45" s="291" customFormat="1">
      <c r="A937" s="293"/>
      <c r="B937" s="375"/>
      <c r="C937" s="336"/>
      <c r="D937" s="337"/>
      <c r="H937" s="338"/>
      <c r="M937" s="338"/>
      <c r="AS937" s="316"/>
    </row>
    <row r="938" spans="1:45" s="291" customFormat="1">
      <c r="A938" s="293"/>
      <c r="B938" s="375"/>
      <c r="C938" s="336"/>
      <c r="D938" s="337"/>
      <c r="H938" s="338"/>
      <c r="M938" s="338"/>
      <c r="AS938" s="316"/>
    </row>
    <row r="939" spans="1:45" s="291" customFormat="1">
      <c r="A939" s="293"/>
      <c r="B939" s="375"/>
      <c r="C939" s="336"/>
      <c r="D939" s="337"/>
      <c r="H939" s="338"/>
      <c r="M939" s="338"/>
      <c r="AS939" s="316"/>
    </row>
    <row r="940" spans="1:45" s="291" customFormat="1">
      <c r="A940" s="293"/>
      <c r="B940" s="375"/>
      <c r="C940" s="336"/>
      <c r="D940" s="337"/>
      <c r="H940" s="338"/>
      <c r="M940" s="338"/>
      <c r="AS940" s="316"/>
    </row>
    <row r="941" spans="1:45" s="291" customFormat="1">
      <c r="A941" s="293"/>
      <c r="B941" s="375"/>
      <c r="C941" s="336"/>
      <c r="D941" s="337"/>
      <c r="H941" s="338"/>
      <c r="M941" s="338"/>
      <c r="AS941" s="316"/>
    </row>
    <row r="942" spans="1:45" s="291" customFormat="1">
      <c r="A942" s="293"/>
      <c r="B942" s="375"/>
      <c r="C942" s="336"/>
      <c r="D942" s="337"/>
      <c r="H942" s="338"/>
      <c r="M942" s="338"/>
      <c r="AS942" s="316"/>
    </row>
    <row r="943" spans="1:45" s="291" customFormat="1">
      <c r="A943" s="293"/>
      <c r="B943" s="375"/>
      <c r="C943" s="336"/>
      <c r="D943" s="337"/>
      <c r="H943" s="338"/>
      <c r="M943" s="338"/>
      <c r="AS943" s="316"/>
    </row>
    <row r="944" spans="1:45" s="291" customFormat="1">
      <c r="A944" s="293"/>
      <c r="B944" s="375"/>
      <c r="C944" s="336"/>
      <c r="D944" s="337"/>
      <c r="H944" s="338"/>
      <c r="M944" s="338"/>
      <c r="AS944" s="316"/>
    </row>
    <row r="945" spans="1:45" s="291" customFormat="1">
      <c r="A945" s="293"/>
      <c r="B945" s="375"/>
      <c r="C945" s="336"/>
      <c r="D945" s="337"/>
      <c r="H945" s="338"/>
      <c r="M945" s="338"/>
      <c r="AS945" s="316"/>
    </row>
    <row r="946" spans="1:45" s="291" customFormat="1">
      <c r="A946" s="293"/>
      <c r="B946" s="375"/>
      <c r="C946" s="336"/>
      <c r="D946" s="337"/>
      <c r="H946" s="338"/>
      <c r="M946" s="338"/>
      <c r="AS946" s="316"/>
    </row>
    <row r="947" spans="1:45" s="291" customFormat="1">
      <c r="A947" s="293"/>
      <c r="B947" s="375"/>
      <c r="C947" s="336"/>
      <c r="D947" s="337"/>
      <c r="H947" s="338"/>
      <c r="M947" s="338"/>
      <c r="AS947" s="316"/>
    </row>
    <row r="948" spans="1:45" s="291" customFormat="1">
      <c r="A948" s="293"/>
      <c r="B948" s="375"/>
      <c r="C948" s="336"/>
      <c r="D948" s="337"/>
      <c r="H948" s="338"/>
      <c r="M948" s="338"/>
      <c r="AS948" s="316"/>
    </row>
    <row r="949" spans="1:45" s="291" customFormat="1">
      <c r="A949" s="293"/>
      <c r="B949" s="375"/>
      <c r="C949" s="336"/>
      <c r="D949" s="337"/>
      <c r="H949" s="338"/>
      <c r="M949" s="338"/>
      <c r="AS949" s="316"/>
    </row>
    <row r="950" spans="1:45" s="291" customFormat="1">
      <c r="A950" s="293"/>
      <c r="B950" s="375"/>
      <c r="C950" s="336"/>
      <c r="D950" s="337"/>
      <c r="H950" s="338"/>
      <c r="M950" s="338"/>
      <c r="AS950" s="316"/>
    </row>
    <row r="951" spans="1:45" s="291" customFormat="1">
      <c r="A951" s="293"/>
      <c r="B951" s="375"/>
      <c r="C951" s="336"/>
      <c r="D951" s="337"/>
      <c r="H951" s="338"/>
      <c r="M951" s="338"/>
      <c r="AS951" s="316"/>
    </row>
    <row r="952" spans="1:45" s="291" customFormat="1">
      <c r="A952" s="293"/>
      <c r="B952" s="375"/>
      <c r="C952" s="336"/>
      <c r="D952" s="337"/>
      <c r="H952" s="338"/>
      <c r="M952" s="338"/>
      <c r="AS952" s="316"/>
    </row>
    <row r="953" spans="1:45" s="291" customFormat="1">
      <c r="A953" s="293"/>
      <c r="B953" s="375"/>
      <c r="C953" s="336"/>
      <c r="D953" s="337"/>
      <c r="H953" s="338"/>
      <c r="M953" s="338"/>
      <c r="AS953" s="316"/>
    </row>
    <row r="954" spans="1:45" s="291" customFormat="1">
      <c r="A954" s="293"/>
      <c r="B954" s="375"/>
      <c r="C954" s="336"/>
      <c r="D954" s="337"/>
      <c r="H954" s="338"/>
      <c r="M954" s="338"/>
      <c r="AS954" s="316"/>
    </row>
    <row r="955" spans="1:45" s="291" customFormat="1">
      <c r="A955" s="293"/>
      <c r="B955" s="375"/>
      <c r="C955" s="336"/>
      <c r="D955" s="337"/>
      <c r="H955" s="338"/>
      <c r="M955" s="338"/>
      <c r="AS955" s="316"/>
    </row>
    <row r="956" spans="1:45" s="291" customFormat="1">
      <c r="A956" s="293"/>
      <c r="B956" s="375"/>
      <c r="C956" s="336"/>
      <c r="D956" s="337"/>
      <c r="H956" s="338"/>
      <c r="M956" s="338"/>
      <c r="AS956" s="316"/>
    </row>
    <row r="957" spans="1:45" s="291" customFormat="1">
      <c r="A957" s="293"/>
      <c r="B957" s="375"/>
      <c r="C957" s="336"/>
      <c r="D957" s="337"/>
      <c r="H957" s="338"/>
      <c r="M957" s="338"/>
      <c r="AS957" s="316"/>
    </row>
    <row r="958" spans="1:45" s="291" customFormat="1">
      <c r="A958" s="293"/>
      <c r="B958" s="375"/>
      <c r="C958" s="336"/>
      <c r="D958" s="337"/>
      <c r="H958" s="338"/>
      <c r="M958" s="338"/>
      <c r="AS958" s="316"/>
    </row>
    <row r="959" spans="1:45" s="291" customFormat="1">
      <c r="A959" s="293"/>
      <c r="B959" s="375"/>
      <c r="C959" s="336"/>
      <c r="D959" s="337"/>
      <c r="H959" s="338"/>
      <c r="M959" s="338"/>
      <c r="AS959" s="316"/>
    </row>
    <row r="960" spans="1:45" s="291" customFormat="1">
      <c r="A960" s="293"/>
      <c r="B960" s="375"/>
      <c r="C960" s="336"/>
      <c r="D960" s="337"/>
      <c r="H960" s="338"/>
      <c r="M960" s="338"/>
      <c r="AS960" s="316"/>
    </row>
    <row r="961" spans="1:45" s="291" customFormat="1">
      <c r="A961" s="293"/>
      <c r="B961" s="375"/>
      <c r="C961" s="336"/>
      <c r="D961" s="337"/>
      <c r="H961" s="338"/>
      <c r="M961" s="338"/>
      <c r="AS961" s="316"/>
    </row>
    <row r="962" spans="1:45" s="291" customFormat="1">
      <c r="A962" s="293"/>
      <c r="B962" s="375"/>
      <c r="C962" s="336"/>
      <c r="D962" s="337"/>
      <c r="H962" s="338"/>
      <c r="M962" s="338"/>
      <c r="AS962" s="316"/>
    </row>
    <row r="963" spans="1:45" s="291" customFormat="1">
      <c r="A963" s="293"/>
      <c r="B963" s="375"/>
      <c r="C963" s="336"/>
      <c r="D963" s="337"/>
      <c r="H963" s="338"/>
      <c r="M963" s="338"/>
      <c r="AS963" s="316"/>
    </row>
    <row r="964" spans="1:45" s="291" customFormat="1">
      <c r="A964" s="293"/>
      <c r="B964" s="375"/>
      <c r="C964" s="336"/>
      <c r="D964" s="337"/>
      <c r="H964" s="338"/>
      <c r="M964" s="338"/>
      <c r="AS964" s="316"/>
    </row>
    <row r="965" spans="1:45" s="291" customFormat="1">
      <c r="A965" s="293"/>
      <c r="B965" s="375"/>
      <c r="C965" s="336"/>
      <c r="D965" s="337"/>
      <c r="H965" s="338"/>
      <c r="M965" s="338"/>
      <c r="AS965" s="316"/>
    </row>
    <row r="966" spans="1:45" s="291" customFormat="1">
      <c r="A966" s="293"/>
      <c r="B966" s="375"/>
      <c r="C966" s="336"/>
      <c r="D966" s="337"/>
      <c r="H966" s="338"/>
      <c r="M966" s="338"/>
      <c r="AS966" s="316"/>
    </row>
    <row r="967" spans="1:45" s="291" customFormat="1">
      <c r="A967" s="293"/>
      <c r="B967" s="375"/>
      <c r="C967" s="336"/>
      <c r="D967" s="337"/>
      <c r="H967" s="338"/>
      <c r="M967" s="338"/>
      <c r="AS967" s="316"/>
    </row>
    <row r="968" spans="1:45" s="291" customFormat="1">
      <c r="A968" s="293"/>
      <c r="B968" s="375"/>
      <c r="C968" s="336"/>
      <c r="D968" s="337"/>
      <c r="H968" s="338"/>
      <c r="M968" s="338"/>
      <c r="AS968" s="316"/>
    </row>
    <row r="969" spans="1:45" s="291" customFormat="1">
      <c r="A969" s="293"/>
      <c r="B969" s="375"/>
      <c r="C969" s="336"/>
      <c r="D969" s="337"/>
      <c r="H969" s="338"/>
      <c r="M969" s="338"/>
      <c r="AS969" s="316"/>
    </row>
    <row r="970" spans="1:45" s="291" customFormat="1">
      <c r="A970" s="293"/>
      <c r="B970" s="375"/>
      <c r="C970" s="336"/>
      <c r="D970" s="337"/>
      <c r="H970" s="338"/>
      <c r="M970" s="338"/>
      <c r="AS970" s="316"/>
    </row>
    <row r="971" spans="1:45" s="291" customFormat="1">
      <c r="A971" s="293"/>
      <c r="B971" s="375"/>
      <c r="C971" s="336"/>
      <c r="D971" s="337"/>
      <c r="H971" s="338"/>
      <c r="M971" s="338"/>
      <c r="AS971" s="316"/>
    </row>
    <row r="972" spans="1:45" s="291" customFormat="1">
      <c r="A972" s="293"/>
      <c r="B972" s="375"/>
      <c r="C972" s="336"/>
      <c r="D972" s="337"/>
      <c r="H972" s="338"/>
      <c r="M972" s="338"/>
      <c r="AS972" s="316"/>
    </row>
    <row r="973" spans="1:45" s="291" customFormat="1">
      <c r="A973" s="293"/>
      <c r="B973" s="375"/>
      <c r="C973" s="336"/>
      <c r="D973" s="337"/>
      <c r="H973" s="338"/>
      <c r="M973" s="338"/>
      <c r="AS973" s="316"/>
    </row>
    <row r="974" spans="1:45" s="291" customFormat="1">
      <c r="A974" s="293"/>
      <c r="B974" s="375"/>
      <c r="C974" s="336"/>
      <c r="D974" s="337"/>
      <c r="H974" s="338"/>
      <c r="M974" s="338"/>
      <c r="AS974" s="316"/>
    </row>
    <row r="975" spans="1:45" s="291" customFormat="1">
      <c r="A975" s="293"/>
      <c r="B975" s="375"/>
      <c r="C975" s="336"/>
      <c r="D975" s="337"/>
      <c r="H975" s="338"/>
      <c r="M975" s="338"/>
      <c r="AS975" s="316"/>
    </row>
    <row r="976" spans="1:45" s="291" customFormat="1">
      <c r="A976" s="293"/>
      <c r="B976" s="375"/>
      <c r="C976" s="336"/>
      <c r="D976" s="337"/>
      <c r="H976" s="338"/>
      <c r="M976" s="338"/>
      <c r="AS976" s="316"/>
    </row>
    <row r="977" spans="1:45" s="291" customFormat="1">
      <c r="A977" s="293"/>
      <c r="B977" s="375"/>
      <c r="C977" s="336"/>
      <c r="D977" s="337"/>
      <c r="H977" s="338"/>
      <c r="M977" s="338"/>
      <c r="AS977" s="316"/>
    </row>
    <row r="978" spans="1:45" s="291" customFormat="1">
      <c r="A978" s="293"/>
      <c r="B978" s="375"/>
      <c r="C978" s="336"/>
      <c r="D978" s="337"/>
      <c r="H978" s="338"/>
      <c r="M978" s="338"/>
      <c r="AS978" s="316"/>
    </row>
    <row r="979" spans="1:45" s="291" customFormat="1">
      <c r="A979" s="293"/>
      <c r="B979" s="375"/>
      <c r="C979" s="336"/>
      <c r="D979" s="337"/>
      <c r="H979" s="338"/>
      <c r="M979" s="338"/>
      <c r="AS979" s="316"/>
    </row>
    <row r="980" spans="1:45" s="291" customFormat="1">
      <c r="A980" s="293"/>
      <c r="B980" s="375"/>
      <c r="C980" s="336"/>
      <c r="D980" s="337"/>
      <c r="H980" s="338"/>
      <c r="M980" s="338"/>
      <c r="AS980" s="316"/>
    </row>
    <row r="981" spans="1:45" s="291" customFormat="1">
      <c r="A981" s="293"/>
      <c r="B981" s="375"/>
      <c r="C981" s="336"/>
      <c r="D981" s="337"/>
      <c r="H981" s="338"/>
      <c r="M981" s="338"/>
      <c r="AS981" s="316"/>
    </row>
    <row r="982" spans="1:45" s="291" customFormat="1">
      <c r="A982" s="293"/>
      <c r="B982" s="375"/>
      <c r="C982" s="336"/>
      <c r="D982" s="337"/>
      <c r="H982" s="338"/>
      <c r="M982" s="338"/>
      <c r="AS982" s="316"/>
    </row>
    <row r="983" spans="1:45" s="291" customFormat="1">
      <c r="A983" s="293"/>
      <c r="B983" s="375"/>
      <c r="C983" s="336"/>
      <c r="D983" s="337"/>
      <c r="H983" s="338"/>
      <c r="M983" s="338"/>
      <c r="AS983" s="316"/>
    </row>
    <row r="984" spans="1:45" s="291" customFormat="1">
      <c r="A984" s="293"/>
      <c r="B984" s="375"/>
      <c r="C984" s="336"/>
      <c r="D984" s="337"/>
      <c r="H984" s="338"/>
      <c r="M984" s="338"/>
      <c r="AS984" s="316"/>
    </row>
    <row r="985" spans="1:45" s="291" customFormat="1">
      <c r="A985" s="293"/>
      <c r="B985" s="375"/>
      <c r="C985" s="336"/>
      <c r="D985" s="337"/>
      <c r="H985" s="338"/>
      <c r="M985" s="338"/>
      <c r="AS985" s="316"/>
    </row>
    <row r="986" spans="1:45" s="291" customFormat="1">
      <c r="A986" s="293"/>
      <c r="B986" s="375"/>
      <c r="C986" s="336"/>
      <c r="D986" s="337"/>
      <c r="H986" s="338"/>
      <c r="M986" s="338"/>
      <c r="AS986" s="316"/>
    </row>
    <row r="987" spans="1:45" s="291" customFormat="1">
      <c r="A987" s="293"/>
      <c r="B987" s="375"/>
      <c r="C987" s="336"/>
      <c r="D987" s="337"/>
      <c r="H987" s="338"/>
      <c r="M987" s="338"/>
      <c r="AS987" s="316"/>
    </row>
    <row r="988" spans="1:45" s="291" customFormat="1">
      <c r="A988" s="293"/>
      <c r="B988" s="375"/>
      <c r="C988" s="336"/>
      <c r="D988" s="337"/>
      <c r="H988" s="338"/>
      <c r="M988" s="338"/>
      <c r="AS988" s="316"/>
    </row>
    <row r="989" spans="1:45" s="291" customFormat="1">
      <c r="A989" s="293"/>
      <c r="B989" s="375"/>
      <c r="C989" s="336"/>
      <c r="D989" s="337"/>
      <c r="H989" s="338"/>
      <c r="M989" s="338"/>
      <c r="AS989" s="316"/>
    </row>
    <row r="990" spans="1:45" s="291" customFormat="1">
      <c r="A990" s="293"/>
      <c r="B990" s="375"/>
      <c r="C990" s="336"/>
      <c r="D990" s="337"/>
      <c r="H990" s="338"/>
      <c r="M990" s="338"/>
      <c r="AS990" s="316"/>
    </row>
    <row r="991" spans="1:45" s="291" customFormat="1">
      <c r="A991" s="293"/>
      <c r="B991" s="375"/>
      <c r="C991" s="336"/>
      <c r="D991" s="337"/>
      <c r="H991" s="338"/>
      <c r="M991" s="338"/>
      <c r="AS991" s="316"/>
    </row>
    <row r="992" spans="1:45" s="291" customFormat="1">
      <c r="A992" s="293"/>
      <c r="B992" s="375"/>
      <c r="C992" s="336"/>
      <c r="D992" s="337"/>
      <c r="H992" s="338"/>
      <c r="M992" s="338"/>
      <c r="AS992" s="316"/>
    </row>
    <row r="993" spans="1:45" s="291" customFormat="1">
      <c r="A993" s="293"/>
      <c r="B993" s="375"/>
      <c r="C993" s="336"/>
      <c r="D993" s="337"/>
      <c r="H993" s="338"/>
      <c r="M993" s="338"/>
      <c r="AS993" s="316"/>
    </row>
    <row r="994" spans="1:45" s="291" customFormat="1">
      <c r="A994" s="293"/>
      <c r="B994" s="375"/>
      <c r="C994" s="336"/>
      <c r="D994" s="337"/>
      <c r="H994" s="338"/>
      <c r="M994" s="338"/>
      <c r="AS994" s="316"/>
    </row>
    <row r="995" spans="1:45" s="291" customFormat="1">
      <c r="A995" s="293"/>
      <c r="B995" s="375"/>
      <c r="C995" s="336"/>
      <c r="D995" s="337"/>
      <c r="H995" s="338"/>
      <c r="M995" s="338"/>
      <c r="AS995" s="316"/>
    </row>
    <row r="996" spans="1:45" s="291" customFormat="1">
      <c r="A996" s="293"/>
      <c r="B996" s="375"/>
      <c r="C996" s="336"/>
      <c r="D996" s="337"/>
      <c r="H996" s="338"/>
      <c r="M996" s="338"/>
      <c r="AS996" s="316"/>
    </row>
    <row r="997" spans="1:45" s="291" customFormat="1">
      <c r="A997" s="293"/>
      <c r="B997" s="375"/>
      <c r="C997" s="336"/>
      <c r="D997" s="337"/>
      <c r="H997" s="338"/>
      <c r="M997" s="338"/>
      <c r="AS997" s="316"/>
    </row>
    <row r="998" spans="1:45" s="291" customFormat="1">
      <c r="A998" s="293"/>
      <c r="B998" s="375"/>
      <c r="C998" s="336"/>
      <c r="D998" s="337"/>
      <c r="H998" s="338"/>
      <c r="M998" s="338"/>
      <c r="AS998" s="316"/>
    </row>
    <row r="999" spans="1:45" s="291" customFormat="1">
      <c r="A999" s="293"/>
      <c r="B999" s="375"/>
      <c r="C999" s="336"/>
      <c r="D999" s="337"/>
      <c r="H999" s="338"/>
      <c r="M999" s="338"/>
      <c r="AS999" s="316"/>
    </row>
    <row r="1000" spans="1:45" s="291" customFormat="1">
      <c r="A1000" s="293"/>
      <c r="B1000" s="375"/>
      <c r="C1000" s="336"/>
      <c r="D1000" s="337"/>
      <c r="H1000" s="338"/>
      <c r="M1000" s="338"/>
      <c r="AS1000" s="316"/>
    </row>
    <row r="1001" spans="1:45" s="291" customFormat="1">
      <c r="A1001" s="293"/>
      <c r="B1001" s="375"/>
      <c r="C1001" s="336"/>
      <c r="D1001" s="337"/>
      <c r="H1001" s="338"/>
      <c r="M1001" s="338"/>
      <c r="AS1001" s="316"/>
    </row>
    <row r="1002" spans="1:45" s="291" customFormat="1">
      <c r="A1002" s="293"/>
      <c r="B1002" s="375"/>
      <c r="C1002" s="336"/>
      <c r="D1002" s="337"/>
      <c r="H1002" s="338"/>
      <c r="M1002" s="338"/>
      <c r="AS1002" s="316"/>
    </row>
    <row r="1003" spans="1:45" s="291" customFormat="1">
      <c r="A1003" s="293"/>
      <c r="B1003" s="375"/>
      <c r="C1003" s="336"/>
      <c r="D1003" s="337"/>
      <c r="H1003" s="338"/>
      <c r="M1003" s="338"/>
      <c r="AS1003" s="316"/>
    </row>
    <row r="1004" spans="1:45" s="291" customFormat="1">
      <c r="A1004" s="293"/>
      <c r="B1004" s="375"/>
      <c r="C1004" s="336"/>
      <c r="D1004" s="337"/>
      <c r="H1004" s="338"/>
      <c r="M1004" s="338"/>
      <c r="AS1004" s="316"/>
    </row>
    <row r="1005" spans="1:45" s="291" customFormat="1">
      <c r="A1005" s="293"/>
      <c r="B1005" s="375"/>
      <c r="C1005" s="336"/>
      <c r="D1005" s="337"/>
      <c r="H1005" s="338"/>
      <c r="M1005" s="338"/>
      <c r="AS1005" s="316"/>
    </row>
    <row r="1006" spans="1:45" s="291" customFormat="1">
      <c r="A1006" s="293"/>
      <c r="B1006" s="375"/>
      <c r="C1006" s="336"/>
      <c r="D1006" s="337"/>
      <c r="H1006" s="338"/>
      <c r="M1006" s="338"/>
      <c r="AS1006" s="316"/>
    </row>
    <row r="1007" spans="1:45" s="291" customFormat="1">
      <c r="A1007" s="293"/>
      <c r="B1007" s="375"/>
      <c r="C1007" s="336"/>
      <c r="D1007" s="337"/>
      <c r="H1007" s="338"/>
      <c r="M1007" s="338"/>
      <c r="AS1007" s="316"/>
    </row>
    <row r="1008" spans="1:45" s="291" customFormat="1">
      <c r="A1008" s="293"/>
      <c r="B1008" s="375"/>
      <c r="C1008" s="336"/>
      <c r="D1008" s="337"/>
      <c r="H1008" s="338"/>
      <c r="M1008" s="338"/>
      <c r="AS1008" s="316"/>
    </row>
    <row r="1009" spans="1:45" s="291" customFormat="1">
      <c r="A1009" s="293"/>
      <c r="B1009" s="375"/>
      <c r="C1009" s="336"/>
      <c r="D1009" s="337"/>
      <c r="H1009" s="338"/>
      <c r="M1009" s="338"/>
      <c r="AS1009" s="316"/>
    </row>
    <row r="1010" spans="1:45" s="291" customFormat="1">
      <c r="A1010" s="293"/>
      <c r="B1010" s="375"/>
      <c r="C1010" s="336"/>
      <c r="D1010" s="337"/>
      <c r="H1010" s="338"/>
      <c r="M1010" s="338"/>
      <c r="AS1010" s="316"/>
    </row>
    <row r="1011" spans="1:45" s="291" customFormat="1">
      <c r="A1011" s="293"/>
      <c r="B1011" s="375"/>
      <c r="C1011" s="336"/>
      <c r="D1011" s="337"/>
      <c r="H1011" s="338"/>
      <c r="M1011" s="338"/>
      <c r="AS1011" s="316"/>
    </row>
    <row r="1012" spans="1:45" s="291" customFormat="1">
      <c r="A1012" s="293"/>
      <c r="B1012" s="375"/>
      <c r="C1012" s="336"/>
      <c r="D1012" s="337"/>
      <c r="H1012" s="338"/>
      <c r="M1012" s="338"/>
      <c r="AS1012" s="316"/>
    </row>
    <row r="1013" spans="1:45" s="291" customFormat="1">
      <c r="A1013" s="293"/>
      <c r="B1013" s="375"/>
      <c r="C1013" s="336"/>
      <c r="D1013" s="337"/>
      <c r="H1013" s="338"/>
      <c r="M1013" s="338"/>
      <c r="AS1013" s="316"/>
    </row>
    <row r="1014" spans="1:45" s="291" customFormat="1">
      <c r="A1014" s="293"/>
      <c r="B1014" s="375"/>
      <c r="C1014" s="336"/>
      <c r="D1014" s="337"/>
      <c r="H1014" s="338"/>
      <c r="M1014" s="338"/>
      <c r="AS1014" s="316"/>
    </row>
    <row r="1015" spans="1:45" s="291" customFormat="1">
      <c r="A1015" s="293"/>
      <c r="B1015" s="375"/>
      <c r="C1015" s="336"/>
      <c r="D1015" s="337"/>
      <c r="H1015" s="338"/>
      <c r="M1015" s="338"/>
      <c r="AS1015" s="316"/>
    </row>
    <row r="1016" spans="1:45" s="291" customFormat="1">
      <c r="A1016" s="293"/>
      <c r="B1016" s="375"/>
      <c r="C1016" s="336"/>
      <c r="D1016" s="337"/>
      <c r="H1016" s="338"/>
      <c r="M1016" s="338"/>
      <c r="AS1016" s="316"/>
    </row>
    <row r="1017" spans="1:45" s="291" customFormat="1">
      <c r="A1017" s="293"/>
      <c r="B1017" s="375"/>
      <c r="C1017" s="336"/>
      <c r="D1017" s="337"/>
      <c r="H1017" s="338"/>
      <c r="M1017" s="338"/>
      <c r="AS1017" s="316"/>
    </row>
    <row r="1018" spans="1:45" s="291" customFormat="1">
      <c r="A1018" s="293"/>
      <c r="B1018" s="375"/>
      <c r="C1018" s="336"/>
      <c r="D1018" s="337"/>
      <c r="H1018" s="338"/>
      <c r="M1018" s="338"/>
      <c r="AS1018" s="316"/>
    </row>
    <row r="1019" spans="1:45" s="291" customFormat="1">
      <c r="A1019" s="293"/>
      <c r="B1019" s="375"/>
      <c r="C1019" s="336"/>
      <c r="D1019" s="337"/>
      <c r="H1019" s="338"/>
      <c r="M1019" s="338"/>
      <c r="AS1019" s="316"/>
    </row>
    <row r="1020" spans="1:45" s="291" customFormat="1">
      <c r="A1020" s="293"/>
      <c r="B1020" s="375"/>
      <c r="C1020" s="336"/>
      <c r="D1020" s="337"/>
      <c r="H1020" s="338"/>
      <c r="M1020" s="338"/>
      <c r="AS1020" s="316"/>
    </row>
    <row r="1021" spans="1:45" s="291" customFormat="1">
      <c r="A1021" s="293"/>
      <c r="B1021" s="375"/>
      <c r="C1021" s="336"/>
      <c r="D1021" s="337"/>
      <c r="H1021" s="338"/>
      <c r="M1021" s="338"/>
      <c r="AS1021" s="316"/>
    </row>
    <row r="1022" spans="1:45" s="291" customFormat="1">
      <c r="A1022" s="293"/>
      <c r="B1022" s="375"/>
      <c r="C1022" s="336"/>
      <c r="D1022" s="337"/>
      <c r="H1022" s="338"/>
      <c r="M1022" s="338"/>
      <c r="AS1022" s="316"/>
    </row>
    <row r="1023" spans="1:45" s="291" customFormat="1">
      <c r="A1023" s="293"/>
      <c r="B1023" s="375"/>
      <c r="C1023" s="336"/>
      <c r="D1023" s="337"/>
      <c r="H1023" s="338"/>
      <c r="M1023" s="338"/>
      <c r="AS1023" s="316"/>
    </row>
    <row r="1024" spans="1:45" s="291" customFormat="1">
      <c r="A1024" s="293"/>
      <c r="B1024" s="375"/>
      <c r="C1024" s="336"/>
      <c r="D1024" s="337"/>
      <c r="H1024" s="338"/>
      <c r="M1024" s="338"/>
      <c r="AS1024" s="316"/>
    </row>
    <row r="1025" spans="1:45" s="291" customFormat="1">
      <c r="A1025" s="293"/>
      <c r="B1025" s="375"/>
      <c r="C1025" s="336"/>
      <c r="D1025" s="337"/>
      <c r="H1025" s="338"/>
      <c r="M1025" s="338"/>
      <c r="AS1025" s="316"/>
    </row>
    <row r="1026" spans="1:45" s="291" customFormat="1">
      <c r="A1026" s="293"/>
      <c r="B1026" s="375"/>
      <c r="C1026" s="336"/>
      <c r="D1026" s="337"/>
      <c r="H1026" s="338"/>
      <c r="M1026" s="338"/>
      <c r="AS1026" s="316"/>
    </row>
    <row r="1027" spans="1:45" s="291" customFormat="1">
      <c r="A1027" s="293"/>
      <c r="B1027" s="375"/>
      <c r="C1027" s="336"/>
      <c r="D1027" s="337"/>
      <c r="H1027" s="338"/>
      <c r="M1027" s="338"/>
      <c r="AS1027" s="316"/>
    </row>
    <row r="1028" spans="1:45" s="291" customFormat="1">
      <c r="A1028" s="293"/>
      <c r="B1028" s="375"/>
      <c r="C1028" s="336"/>
      <c r="D1028" s="337"/>
      <c r="H1028" s="338"/>
      <c r="M1028" s="338"/>
      <c r="AS1028" s="316"/>
    </row>
    <row r="1029" spans="1:45" s="291" customFormat="1">
      <c r="A1029" s="293"/>
      <c r="B1029" s="375"/>
      <c r="C1029" s="336"/>
      <c r="D1029" s="337"/>
      <c r="H1029" s="338"/>
      <c r="M1029" s="338"/>
      <c r="AS1029" s="316"/>
    </row>
    <row r="1030" spans="1:45" s="291" customFormat="1">
      <c r="A1030" s="293"/>
      <c r="B1030" s="375"/>
      <c r="C1030" s="336"/>
      <c r="D1030" s="337"/>
      <c r="H1030" s="338"/>
      <c r="M1030" s="338"/>
      <c r="AS1030" s="316"/>
    </row>
    <row r="1031" spans="1:45" s="291" customFormat="1">
      <c r="A1031" s="293"/>
      <c r="B1031" s="375"/>
      <c r="C1031" s="336"/>
      <c r="D1031" s="337"/>
      <c r="H1031" s="338"/>
      <c r="M1031" s="338"/>
      <c r="AS1031" s="316"/>
    </row>
    <row r="1032" spans="1:45" s="291" customFormat="1">
      <c r="A1032" s="293"/>
      <c r="B1032" s="375"/>
      <c r="C1032" s="336"/>
      <c r="D1032" s="337"/>
      <c r="H1032" s="338"/>
      <c r="M1032" s="338"/>
      <c r="AS1032" s="316"/>
    </row>
    <row r="1033" spans="1:45" s="291" customFormat="1">
      <c r="A1033" s="293"/>
      <c r="B1033" s="375"/>
      <c r="C1033" s="336"/>
      <c r="D1033" s="337"/>
      <c r="H1033" s="338"/>
      <c r="M1033" s="338"/>
      <c r="AS1033" s="316"/>
    </row>
    <row r="1034" spans="1:45" s="291" customFormat="1">
      <c r="A1034" s="293"/>
      <c r="B1034" s="375"/>
      <c r="C1034" s="336"/>
      <c r="D1034" s="337"/>
      <c r="H1034" s="338"/>
      <c r="M1034" s="338"/>
      <c r="AS1034" s="316"/>
    </row>
    <row r="1035" spans="1:45" s="291" customFormat="1">
      <c r="A1035" s="293"/>
      <c r="B1035" s="375"/>
      <c r="C1035" s="336"/>
      <c r="D1035" s="337"/>
      <c r="H1035" s="338"/>
      <c r="M1035" s="338"/>
      <c r="AS1035" s="316"/>
    </row>
    <row r="1036" spans="1:45" s="291" customFormat="1">
      <c r="A1036" s="293"/>
      <c r="B1036" s="375"/>
      <c r="C1036" s="336"/>
      <c r="D1036" s="337"/>
      <c r="H1036" s="338"/>
      <c r="M1036" s="338"/>
      <c r="AS1036" s="316"/>
    </row>
    <row r="1037" spans="1:45" s="291" customFormat="1">
      <c r="A1037" s="293"/>
      <c r="B1037" s="375"/>
      <c r="C1037" s="336"/>
      <c r="D1037" s="337"/>
      <c r="H1037" s="338"/>
      <c r="M1037" s="338"/>
      <c r="AS1037" s="316"/>
    </row>
    <row r="1038" spans="1:45" s="291" customFormat="1">
      <c r="A1038" s="293"/>
      <c r="B1038" s="375"/>
      <c r="C1038" s="336"/>
      <c r="D1038" s="337"/>
      <c r="H1038" s="338"/>
      <c r="M1038" s="338"/>
      <c r="AS1038" s="316"/>
    </row>
    <row r="1039" spans="1:45" s="291" customFormat="1">
      <c r="A1039" s="293"/>
      <c r="B1039" s="375"/>
      <c r="C1039" s="336"/>
      <c r="D1039" s="337"/>
      <c r="H1039" s="338"/>
      <c r="M1039" s="338"/>
      <c r="AS1039" s="316"/>
    </row>
    <row r="1040" spans="1:45" s="291" customFormat="1">
      <c r="A1040" s="293"/>
      <c r="B1040" s="375"/>
      <c r="C1040" s="336"/>
      <c r="D1040" s="337"/>
      <c r="H1040" s="338"/>
      <c r="M1040" s="338"/>
      <c r="AS1040" s="316"/>
    </row>
    <row r="1041" spans="1:45" s="291" customFormat="1">
      <c r="A1041" s="293"/>
      <c r="B1041" s="375"/>
      <c r="C1041" s="336"/>
      <c r="D1041" s="337"/>
      <c r="H1041" s="338"/>
      <c r="M1041" s="338"/>
      <c r="AS1041" s="316"/>
    </row>
    <row r="1042" spans="1:45" s="291" customFormat="1">
      <c r="A1042" s="293"/>
      <c r="B1042" s="375"/>
      <c r="C1042" s="336"/>
      <c r="D1042" s="337"/>
      <c r="H1042" s="338"/>
      <c r="M1042" s="338"/>
      <c r="AS1042" s="316"/>
    </row>
    <row r="1043" spans="1:45" s="291" customFormat="1">
      <c r="A1043" s="293"/>
      <c r="B1043" s="375"/>
      <c r="C1043" s="336"/>
      <c r="D1043" s="337"/>
      <c r="H1043" s="338"/>
      <c r="M1043" s="338"/>
      <c r="AS1043" s="316"/>
    </row>
    <row r="1044" spans="1:45" s="291" customFormat="1">
      <c r="A1044" s="293"/>
      <c r="B1044" s="375"/>
      <c r="C1044" s="336"/>
      <c r="D1044" s="337"/>
      <c r="H1044" s="338"/>
      <c r="M1044" s="338"/>
      <c r="AS1044" s="316"/>
    </row>
    <row r="1045" spans="1:45" s="291" customFormat="1">
      <c r="A1045" s="293"/>
      <c r="B1045" s="375"/>
      <c r="C1045" s="336"/>
      <c r="D1045" s="337"/>
      <c r="H1045" s="338"/>
      <c r="M1045" s="338"/>
      <c r="AS1045" s="316"/>
    </row>
    <row r="1046" spans="1:45" s="291" customFormat="1">
      <c r="A1046" s="293"/>
      <c r="B1046" s="375"/>
      <c r="C1046" s="336"/>
      <c r="D1046" s="337"/>
      <c r="H1046" s="338"/>
      <c r="M1046" s="338"/>
      <c r="AS1046" s="316"/>
    </row>
    <row r="1047" spans="1:45" s="291" customFormat="1">
      <c r="A1047" s="293"/>
      <c r="B1047" s="375"/>
      <c r="C1047" s="336"/>
      <c r="D1047" s="337"/>
      <c r="H1047" s="338"/>
      <c r="M1047" s="338"/>
      <c r="AS1047" s="316"/>
    </row>
    <row r="1048" spans="1:45" s="291" customFormat="1">
      <c r="A1048" s="293"/>
      <c r="B1048" s="375"/>
      <c r="C1048" s="336"/>
      <c r="D1048" s="337"/>
      <c r="H1048" s="338"/>
      <c r="M1048" s="338"/>
      <c r="AS1048" s="316"/>
    </row>
    <row r="1049" spans="1:45" s="291" customFormat="1">
      <c r="A1049" s="293"/>
      <c r="B1049" s="375"/>
      <c r="C1049" s="336"/>
      <c r="D1049" s="337"/>
      <c r="H1049" s="338"/>
      <c r="M1049" s="338"/>
      <c r="AS1049" s="316"/>
    </row>
    <row r="1050" spans="1:45" s="291" customFormat="1">
      <c r="A1050" s="293"/>
      <c r="B1050" s="375"/>
      <c r="C1050" s="336"/>
      <c r="D1050" s="337"/>
      <c r="H1050" s="338"/>
      <c r="M1050" s="338"/>
      <c r="AS1050" s="316"/>
    </row>
    <row r="1051" spans="1:45" s="291" customFormat="1">
      <c r="A1051" s="293"/>
      <c r="B1051" s="375"/>
      <c r="C1051" s="336"/>
      <c r="D1051" s="337"/>
      <c r="H1051" s="338"/>
      <c r="M1051" s="338"/>
      <c r="AS1051" s="316"/>
    </row>
    <row r="1052" spans="1:45" s="291" customFormat="1">
      <c r="A1052" s="293"/>
      <c r="B1052" s="375"/>
      <c r="C1052" s="336"/>
      <c r="D1052" s="337"/>
      <c r="H1052" s="338"/>
      <c r="M1052" s="338"/>
      <c r="AS1052" s="316"/>
    </row>
    <row r="1053" spans="1:45" s="291" customFormat="1">
      <c r="A1053" s="293"/>
      <c r="B1053" s="375"/>
      <c r="C1053" s="336"/>
      <c r="D1053" s="337"/>
      <c r="H1053" s="338"/>
      <c r="M1053" s="338"/>
      <c r="AS1053" s="316"/>
    </row>
    <row r="1054" spans="1:45" s="291" customFormat="1">
      <c r="A1054" s="293"/>
      <c r="B1054" s="375"/>
      <c r="C1054" s="336"/>
      <c r="D1054" s="337"/>
      <c r="H1054" s="338"/>
      <c r="M1054" s="338"/>
      <c r="AS1054" s="316"/>
    </row>
    <row r="1055" spans="1:45" s="291" customFormat="1">
      <c r="A1055" s="293"/>
      <c r="B1055" s="375"/>
      <c r="C1055" s="336"/>
      <c r="D1055" s="337"/>
      <c r="H1055" s="338"/>
      <c r="M1055" s="338"/>
      <c r="AS1055" s="316"/>
    </row>
    <row r="1056" spans="1:45" s="291" customFormat="1">
      <c r="A1056" s="293"/>
      <c r="B1056" s="375"/>
      <c r="C1056" s="336"/>
      <c r="D1056" s="337"/>
      <c r="H1056" s="338"/>
      <c r="M1056" s="338"/>
      <c r="AS1056" s="316"/>
    </row>
    <row r="1057" spans="1:45" s="291" customFormat="1">
      <c r="A1057" s="293"/>
      <c r="B1057" s="375"/>
      <c r="C1057" s="336"/>
      <c r="D1057" s="337"/>
      <c r="H1057" s="338"/>
      <c r="M1057" s="338"/>
      <c r="AS1057" s="316"/>
    </row>
    <row r="1058" spans="1:45" s="291" customFormat="1">
      <c r="A1058" s="293"/>
      <c r="B1058" s="375"/>
      <c r="C1058" s="336"/>
      <c r="D1058" s="337"/>
      <c r="H1058" s="338"/>
      <c r="M1058" s="338"/>
      <c r="AS1058" s="316"/>
    </row>
    <row r="1059" spans="1:45" s="291" customFormat="1">
      <c r="A1059" s="293"/>
      <c r="B1059" s="375"/>
      <c r="C1059" s="336"/>
      <c r="D1059" s="337"/>
      <c r="H1059" s="338"/>
      <c r="M1059" s="338"/>
      <c r="AS1059" s="316"/>
    </row>
    <row r="1060" spans="1:45" s="291" customFormat="1">
      <c r="A1060" s="293"/>
      <c r="B1060" s="375"/>
      <c r="C1060" s="336"/>
      <c r="D1060" s="337"/>
      <c r="H1060" s="338"/>
      <c r="M1060" s="338"/>
      <c r="AS1060" s="316"/>
    </row>
    <row r="1061" spans="1:45" s="291" customFormat="1">
      <c r="A1061" s="293"/>
      <c r="B1061" s="375"/>
      <c r="C1061" s="336"/>
      <c r="D1061" s="337"/>
      <c r="H1061" s="338"/>
      <c r="M1061" s="338"/>
      <c r="AS1061" s="316"/>
    </row>
    <row r="1062" spans="1:45" s="291" customFormat="1">
      <c r="A1062" s="293"/>
      <c r="B1062" s="375"/>
      <c r="C1062" s="336"/>
      <c r="D1062" s="337"/>
      <c r="H1062" s="338"/>
      <c r="M1062" s="338"/>
      <c r="AS1062" s="316"/>
    </row>
    <row r="1063" spans="1:45" s="291" customFormat="1">
      <c r="A1063" s="293"/>
      <c r="B1063" s="375"/>
      <c r="C1063" s="336"/>
      <c r="D1063" s="337"/>
      <c r="H1063" s="338"/>
      <c r="M1063" s="338"/>
      <c r="AS1063" s="316"/>
    </row>
    <row r="1064" spans="1:45" s="291" customFormat="1">
      <c r="A1064" s="293"/>
      <c r="B1064" s="375"/>
      <c r="C1064" s="336"/>
      <c r="D1064" s="337"/>
      <c r="H1064" s="338"/>
      <c r="M1064" s="338"/>
      <c r="AS1064" s="316"/>
    </row>
    <row r="1065" spans="1:45" s="291" customFormat="1">
      <c r="A1065" s="293"/>
      <c r="B1065" s="375"/>
      <c r="C1065" s="336"/>
      <c r="D1065" s="337"/>
      <c r="H1065" s="338"/>
      <c r="M1065" s="338"/>
      <c r="AS1065" s="316"/>
    </row>
    <row r="1066" spans="1:45" s="291" customFormat="1">
      <c r="A1066" s="293"/>
      <c r="B1066" s="375"/>
      <c r="C1066" s="336"/>
      <c r="D1066" s="337"/>
      <c r="H1066" s="338"/>
      <c r="M1066" s="338"/>
      <c r="AS1066" s="316"/>
    </row>
    <row r="1067" spans="1:45" s="291" customFormat="1">
      <c r="A1067" s="293"/>
      <c r="B1067" s="375"/>
      <c r="C1067" s="336"/>
      <c r="D1067" s="337"/>
      <c r="H1067" s="338"/>
      <c r="M1067" s="338"/>
      <c r="AS1067" s="316"/>
    </row>
    <row r="1068" spans="1:45" s="291" customFormat="1">
      <c r="A1068" s="293"/>
      <c r="B1068" s="375"/>
      <c r="C1068" s="336"/>
      <c r="D1068" s="337"/>
      <c r="H1068" s="338"/>
      <c r="M1068" s="338"/>
      <c r="AS1068" s="316"/>
    </row>
    <row r="1069" spans="1:45" s="291" customFormat="1">
      <c r="A1069" s="293"/>
      <c r="B1069" s="375"/>
      <c r="C1069" s="336"/>
      <c r="D1069" s="337"/>
      <c r="H1069" s="338"/>
      <c r="M1069" s="338"/>
      <c r="AS1069" s="316"/>
    </row>
    <row r="1070" spans="1:45" s="291" customFormat="1">
      <c r="A1070" s="293"/>
      <c r="B1070" s="375"/>
      <c r="C1070" s="336"/>
      <c r="D1070" s="337"/>
      <c r="H1070" s="338"/>
      <c r="M1070" s="338"/>
      <c r="AS1070" s="316"/>
    </row>
    <row r="1071" spans="1:45" s="291" customFormat="1">
      <c r="A1071" s="293"/>
      <c r="B1071" s="375"/>
      <c r="C1071" s="336"/>
      <c r="D1071" s="337"/>
      <c r="H1071" s="338"/>
      <c r="M1071" s="338"/>
      <c r="AS1071" s="316"/>
    </row>
    <row r="1072" spans="1:45" s="291" customFormat="1">
      <c r="A1072" s="293"/>
      <c r="B1072" s="375"/>
      <c r="C1072" s="336"/>
      <c r="D1072" s="337"/>
      <c r="H1072" s="338"/>
      <c r="M1072" s="338"/>
      <c r="AS1072" s="316"/>
    </row>
    <row r="1073" spans="1:45" s="291" customFormat="1">
      <c r="A1073" s="293"/>
      <c r="B1073" s="375"/>
      <c r="C1073" s="336"/>
      <c r="D1073" s="337"/>
      <c r="H1073" s="338"/>
      <c r="M1073" s="338"/>
      <c r="AS1073" s="316"/>
    </row>
    <row r="1074" spans="1:45" s="291" customFormat="1">
      <c r="A1074" s="293"/>
      <c r="B1074" s="375"/>
      <c r="C1074" s="336"/>
      <c r="D1074" s="337"/>
      <c r="H1074" s="338"/>
      <c r="M1074" s="338"/>
      <c r="AS1074" s="316"/>
    </row>
    <row r="1075" spans="1:45" s="291" customFormat="1">
      <c r="A1075" s="293"/>
      <c r="B1075" s="375"/>
      <c r="C1075" s="336"/>
      <c r="D1075" s="337"/>
      <c r="H1075" s="338"/>
      <c r="M1075" s="338"/>
      <c r="AS1075" s="316"/>
    </row>
    <row r="1076" spans="1:45" s="291" customFormat="1">
      <c r="A1076" s="293"/>
      <c r="B1076" s="375"/>
      <c r="C1076" s="336"/>
      <c r="D1076" s="337"/>
      <c r="H1076" s="338"/>
      <c r="M1076" s="338"/>
      <c r="AS1076" s="316"/>
    </row>
    <row r="1077" spans="1:45" s="291" customFormat="1">
      <c r="A1077" s="293"/>
      <c r="B1077" s="375"/>
      <c r="C1077" s="336"/>
      <c r="D1077" s="337"/>
      <c r="H1077" s="338"/>
      <c r="M1077" s="338"/>
      <c r="AS1077" s="316"/>
    </row>
    <row r="1078" spans="1:45" s="291" customFormat="1">
      <c r="A1078" s="293"/>
      <c r="B1078" s="375"/>
      <c r="C1078" s="336"/>
      <c r="D1078" s="337"/>
      <c r="H1078" s="338"/>
      <c r="M1078" s="338"/>
      <c r="AS1078" s="316"/>
    </row>
    <row r="1079" spans="1:45" s="291" customFormat="1">
      <c r="A1079" s="293"/>
      <c r="B1079" s="375"/>
      <c r="C1079" s="336"/>
      <c r="D1079" s="337"/>
      <c r="H1079" s="338"/>
      <c r="M1079" s="338"/>
      <c r="AS1079" s="316"/>
    </row>
    <row r="1080" spans="1:45" s="291" customFormat="1">
      <c r="A1080" s="293"/>
      <c r="B1080" s="375"/>
      <c r="C1080" s="336"/>
      <c r="D1080" s="337"/>
      <c r="H1080" s="338"/>
      <c r="M1080" s="338"/>
      <c r="AS1080" s="316"/>
    </row>
    <row r="1081" spans="1:45" s="291" customFormat="1">
      <c r="A1081" s="293"/>
      <c r="B1081" s="375"/>
      <c r="C1081" s="336"/>
      <c r="D1081" s="337"/>
      <c r="H1081" s="338"/>
      <c r="M1081" s="338"/>
      <c r="AS1081" s="316"/>
    </row>
    <row r="1082" spans="1:45" s="291" customFormat="1">
      <c r="A1082" s="293"/>
      <c r="B1082" s="375"/>
      <c r="C1082" s="336"/>
      <c r="D1082" s="337"/>
      <c r="H1082" s="338"/>
      <c r="M1082" s="338"/>
      <c r="AS1082" s="316"/>
    </row>
    <row r="1083" spans="1:45" s="291" customFormat="1">
      <c r="A1083" s="293"/>
      <c r="B1083" s="375"/>
      <c r="C1083" s="336"/>
      <c r="D1083" s="337"/>
      <c r="H1083" s="338"/>
      <c r="M1083" s="338"/>
      <c r="AS1083" s="316"/>
    </row>
    <row r="1084" spans="1:45" s="291" customFormat="1">
      <c r="A1084" s="293"/>
      <c r="B1084" s="375"/>
      <c r="C1084" s="336"/>
      <c r="D1084" s="337"/>
      <c r="H1084" s="338"/>
      <c r="M1084" s="338"/>
      <c r="AS1084" s="316"/>
    </row>
    <row r="1085" spans="1:45" s="291" customFormat="1">
      <c r="A1085" s="293"/>
      <c r="B1085" s="375"/>
      <c r="C1085" s="336"/>
      <c r="D1085" s="337"/>
      <c r="H1085" s="338"/>
      <c r="M1085" s="338"/>
      <c r="AS1085" s="316"/>
    </row>
    <row r="1086" spans="1:45" s="291" customFormat="1">
      <c r="A1086" s="293"/>
      <c r="B1086" s="375"/>
      <c r="C1086" s="336"/>
      <c r="D1086" s="337"/>
      <c r="H1086" s="338"/>
      <c r="M1086" s="338"/>
      <c r="AS1086" s="316"/>
    </row>
    <row r="1087" spans="1:45" s="291" customFormat="1">
      <c r="A1087" s="293"/>
      <c r="B1087" s="375"/>
      <c r="C1087" s="336"/>
      <c r="D1087" s="337"/>
      <c r="H1087" s="338"/>
      <c r="M1087" s="338"/>
      <c r="AS1087" s="316"/>
    </row>
    <row r="1088" spans="1:45" s="291" customFormat="1">
      <c r="A1088" s="293"/>
      <c r="B1088" s="375"/>
      <c r="C1088" s="336"/>
      <c r="D1088" s="337"/>
      <c r="H1088" s="338"/>
      <c r="M1088" s="338"/>
      <c r="AS1088" s="316"/>
    </row>
    <row r="1089" spans="1:45" s="291" customFormat="1">
      <c r="A1089" s="293"/>
      <c r="B1089" s="375"/>
      <c r="C1089" s="336"/>
      <c r="D1089" s="337"/>
      <c r="H1089" s="338"/>
      <c r="M1089" s="338"/>
      <c r="AS1089" s="316"/>
    </row>
    <row r="1090" spans="1:45" s="291" customFormat="1">
      <c r="A1090" s="293"/>
      <c r="B1090" s="375"/>
      <c r="C1090" s="336"/>
      <c r="D1090" s="337"/>
      <c r="H1090" s="338"/>
      <c r="M1090" s="338"/>
      <c r="AS1090" s="316"/>
    </row>
    <row r="1091" spans="1:45" s="291" customFormat="1">
      <c r="A1091" s="293"/>
      <c r="B1091" s="375"/>
      <c r="C1091" s="336"/>
      <c r="D1091" s="337"/>
      <c r="H1091" s="338"/>
      <c r="M1091" s="338"/>
      <c r="AS1091" s="316"/>
    </row>
    <row r="1092" spans="1:45" s="291" customFormat="1">
      <c r="A1092" s="293"/>
      <c r="B1092" s="375"/>
      <c r="C1092" s="336"/>
      <c r="D1092" s="337"/>
      <c r="H1092" s="338"/>
      <c r="M1092" s="338"/>
      <c r="AS1092" s="316"/>
    </row>
    <row r="1093" spans="1:45" s="291" customFormat="1">
      <c r="A1093" s="293"/>
      <c r="B1093" s="375"/>
      <c r="C1093" s="336"/>
      <c r="D1093" s="337"/>
      <c r="H1093" s="338"/>
      <c r="M1093" s="338"/>
      <c r="AS1093" s="316"/>
    </row>
    <row r="1094" spans="1:45" s="291" customFormat="1">
      <c r="A1094" s="293"/>
      <c r="B1094" s="375"/>
      <c r="C1094" s="336"/>
      <c r="D1094" s="337"/>
      <c r="H1094" s="338"/>
      <c r="M1094" s="338"/>
      <c r="AS1094" s="316"/>
    </row>
    <row r="1095" spans="1:45" s="291" customFormat="1">
      <c r="A1095" s="293"/>
      <c r="B1095" s="375"/>
      <c r="C1095" s="336"/>
      <c r="D1095" s="337"/>
      <c r="H1095" s="338"/>
      <c r="M1095" s="338"/>
      <c r="AS1095" s="316"/>
    </row>
    <row r="1096" spans="1:45" s="291" customFormat="1">
      <c r="A1096" s="293"/>
      <c r="B1096" s="375"/>
      <c r="C1096" s="336"/>
      <c r="D1096" s="337"/>
      <c r="H1096" s="338"/>
      <c r="M1096" s="338"/>
      <c r="AS1096" s="316"/>
    </row>
    <row r="1097" spans="1:45" s="291" customFormat="1">
      <c r="A1097" s="293"/>
      <c r="B1097" s="375"/>
      <c r="C1097" s="336"/>
      <c r="D1097" s="337"/>
      <c r="H1097" s="338"/>
      <c r="M1097" s="338"/>
      <c r="AS1097" s="316"/>
    </row>
    <row r="1098" spans="1:45" s="291" customFormat="1">
      <c r="A1098" s="293"/>
      <c r="B1098" s="375"/>
      <c r="C1098" s="336"/>
      <c r="D1098" s="337"/>
      <c r="H1098" s="338"/>
      <c r="M1098" s="338"/>
      <c r="AS1098" s="316"/>
    </row>
    <row r="1099" spans="1:45" s="291" customFormat="1">
      <c r="A1099" s="293"/>
      <c r="B1099" s="375"/>
      <c r="C1099" s="336"/>
      <c r="D1099" s="337"/>
      <c r="H1099" s="338"/>
      <c r="M1099" s="338"/>
      <c r="AS1099" s="316"/>
    </row>
    <row r="1100" spans="1:45" s="291" customFormat="1">
      <c r="A1100" s="293"/>
      <c r="B1100" s="375"/>
      <c r="C1100" s="336"/>
      <c r="D1100" s="337"/>
      <c r="H1100" s="338"/>
      <c r="M1100" s="338"/>
      <c r="AS1100" s="316"/>
    </row>
    <row r="1101" spans="1:45" s="291" customFormat="1">
      <c r="A1101" s="293"/>
      <c r="B1101" s="375"/>
      <c r="C1101" s="336"/>
      <c r="D1101" s="337"/>
      <c r="H1101" s="338"/>
      <c r="M1101" s="338"/>
      <c r="AS1101" s="316"/>
    </row>
    <row r="1102" spans="1:45" s="291" customFormat="1">
      <c r="A1102" s="293"/>
      <c r="B1102" s="375"/>
      <c r="C1102" s="336"/>
      <c r="D1102" s="337"/>
      <c r="H1102" s="338"/>
      <c r="M1102" s="338"/>
      <c r="AS1102" s="316"/>
    </row>
    <row r="1103" spans="1:45" s="291" customFormat="1">
      <c r="A1103" s="293"/>
      <c r="B1103" s="375"/>
      <c r="C1103" s="336"/>
      <c r="D1103" s="337"/>
      <c r="H1103" s="338"/>
      <c r="M1103" s="338"/>
      <c r="AS1103" s="316"/>
    </row>
    <row r="1104" spans="1:45" s="291" customFormat="1">
      <c r="A1104" s="293"/>
      <c r="B1104" s="375"/>
      <c r="C1104" s="336"/>
      <c r="D1104" s="337"/>
      <c r="H1104" s="338"/>
      <c r="M1104" s="338"/>
      <c r="AS1104" s="316"/>
    </row>
    <row r="1105" spans="1:45" s="291" customFormat="1">
      <c r="A1105" s="293"/>
      <c r="B1105" s="375"/>
      <c r="C1105" s="336"/>
      <c r="D1105" s="337"/>
      <c r="H1105" s="338"/>
      <c r="M1105" s="338"/>
      <c r="AS1105" s="316"/>
    </row>
    <row r="1106" spans="1:45" s="291" customFormat="1">
      <c r="A1106" s="293"/>
      <c r="B1106" s="375"/>
      <c r="C1106" s="336"/>
      <c r="D1106" s="337"/>
      <c r="H1106" s="338"/>
      <c r="M1106" s="338"/>
      <c r="AS1106" s="316"/>
    </row>
    <row r="1107" spans="1:45" s="291" customFormat="1">
      <c r="A1107" s="293"/>
      <c r="B1107" s="375"/>
      <c r="C1107" s="336"/>
      <c r="D1107" s="337"/>
      <c r="H1107" s="338"/>
      <c r="M1107" s="338"/>
      <c r="AS1107" s="316"/>
    </row>
    <row r="1108" spans="1:45" s="291" customFormat="1">
      <c r="A1108" s="293"/>
      <c r="B1108" s="375"/>
      <c r="C1108" s="336"/>
      <c r="D1108" s="337"/>
      <c r="H1108" s="338"/>
      <c r="M1108" s="338"/>
      <c r="AS1108" s="316"/>
    </row>
    <row r="1109" spans="1:45" s="291" customFormat="1">
      <c r="A1109" s="293"/>
      <c r="B1109" s="375"/>
      <c r="C1109" s="336"/>
      <c r="D1109" s="337"/>
      <c r="H1109" s="338"/>
      <c r="M1109" s="338"/>
      <c r="AS1109" s="316"/>
    </row>
    <row r="1110" spans="1:45" s="291" customFormat="1">
      <c r="A1110" s="293"/>
      <c r="B1110" s="375"/>
      <c r="C1110" s="336"/>
      <c r="D1110" s="337"/>
      <c r="H1110" s="338"/>
      <c r="M1110" s="338"/>
      <c r="AS1110" s="316"/>
    </row>
    <row r="1111" spans="1:45" s="291" customFormat="1">
      <c r="A1111" s="293"/>
      <c r="B1111" s="375"/>
      <c r="C1111" s="336"/>
      <c r="D1111" s="337"/>
      <c r="H1111" s="338"/>
      <c r="M1111" s="338"/>
      <c r="AS1111" s="316"/>
    </row>
    <row r="1112" spans="1:45" s="291" customFormat="1">
      <c r="A1112" s="293"/>
      <c r="B1112" s="375"/>
      <c r="C1112" s="336"/>
      <c r="D1112" s="337"/>
      <c r="H1112" s="338"/>
      <c r="M1112" s="338"/>
      <c r="AS1112" s="316"/>
    </row>
    <row r="1113" spans="1:45" s="291" customFormat="1">
      <c r="A1113" s="293"/>
      <c r="B1113" s="375"/>
      <c r="C1113" s="336"/>
      <c r="D1113" s="337"/>
      <c r="H1113" s="338"/>
      <c r="M1113" s="338"/>
      <c r="AS1113" s="316"/>
    </row>
    <row r="1114" spans="1:45" s="291" customFormat="1">
      <c r="A1114" s="293"/>
      <c r="B1114" s="375"/>
      <c r="C1114" s="336"/>
      <c r="D1114" s="337"/>
      <c r="H1114" s="338"/>
      <c r="M1114" s="338"/>
      <c r="AS1114" s="316"/>
    </row>
    <row r="1115" spans="1:45" s="291" customFormat="1">
      <c r="A1115" s="293"/>
      <c r="B1115" s="375"/>
      <c r="C1115" s="336"/>
      <c r="D1115" s="337"/>
      <c r="H1115" s="338"/>
      <c r="M1115" s="338"/>
      <c r="AS1115" s="316"/>
    </row>
    <row r="1116" spans="1:45" s="291" customFormat="1">
      <c r="A1116" s="293"/>
      <c r="B1116" s="375"/>
      <c r="C1116" s="336"/>
      <c r="D1116" s="337"/>
      <c r="H1116" s="338"/>
      <c r="M1116" s="338"/>
      <c r="AS1116" s="316"/>
    </row>
    <row r="1117" spans="1:45" s="291" customFormat="1">
      <c r="A1117" s="293"/>
      <c r="B1117" s="375"/>
      <c r="C1117" s="336"/>
      <c r="D1117" s="337"/>
      <c r="H1117" s="338"/>
      <c r="M1117" s="338"/>
      <c r="AS1117" s="316"/>
    </row>
    <row r="1118" spans="1:45" s="291" customFormat="1">
      <c r="A1118" s="293"/>
      <c r="B1118" s="375"/>
      <c r="C1118" s="336"/>
      <c r="D1118" s="337"/>
      <c r="H1118" s="338"/>
      <c r="M1118" s="338"/>
      <c r="AS1118" s="316"/>
    </row>
    <row r="1119" spans="1:45" s="291" customFormat="1">
      <c r="A1119" s="293"/>
      <c r="B1119" s="375"/>
      <c r="C1119" s="336"/>
      <c r="D1119" s="337"/>
      <c r="H1119" s="338"/>
      <c r="M1119" s="338"/>
      <c r="AS1119" s="316"/>
    </row>
    <row r="1120" spans="1:45" s="291" customFormat="1">
      <c r="A1120" s="293"/>
      <c r="B1120" s="375"/>
      <c r="C1120" s="336"/>
      <c r="D1120" s="337"/>
      <c r="H1120" s="338"/>
      <c r="M1120" s="338"/>
      <c r="AS1120" s="316"/>
    </row>
    <row r="1121" spans="1:45" s="291" customFormat="1">
      <c r="A1121" s="293"/>
      <c r="B1121" s="375"/>
      <c r="C1121" s="336"/>
      <c r="D1121" s="337"/>
      <c r="H1121" s="338"/>
      <c r="M1121" s="338"/>
      <c r="AS1121" s="316"/>
    </row>
    <row r="1122" spans="1:45" s="291" customFormat="1">
      <c r="A1122" s="293"/>
      <c r="B1122" s="375"/>
      <c r="C1122" s="336"/>
      <c r="D1122" s="337"/>
      <c r="H1122" s="338"/>
      <c r="M1122" s="338"/>
      <c r="AS1122" s="316"/>
    </row>
    <row r="1123" spans="1:45" s="291" customFormat="1">
      <c r="A1123" s="293"/>
      <c r="B1123" s="375"/>
      <c r="C1123" s="336"/>
      <c r="D1123" s="337"/>
      <c r="H1123" s="338"/>
      <c r="M1123" s="338"/>
      <c r="AS1123" s="316"/>
    </row>
    <row r="1124" spans="1:45" s="291" customFormat="1">
      <c r="A1124" s="293"/>
      <c r="B1124" s="375"/>
      <c r="C1124" s="336"/>
      <c r="D1124" s="337"/>
      <c r="H1124" s="338"/>
      <c r="M1124" s="338"/>
      <c r="AS1124" s="316"/>
    </row>
    <row r="1125" spans="1:45" s="291" customFormat="1">
      <c r="A1125" s="293"/>
      <c r="B1125" s="375"/>
      <c r="C1125" s="336"/>
      <c r="D1125" s="337"/>
      <c r="H1125" s="338"/>
      <c r="M1125" s="338"/>
      <c r="AS1125" s="316"/>
    </row>
    <row r="1126" spans="1:45" s="291" customFormat="1">
      <c r="A1126" s="293"/>
      <c r="B1126" s="375"/>
      <c r="C1126" s="336"/>
      <c r="D1126" s="337"/>
      <c r="H1126" s="338"/>
      <c r="M1126" s="338"/>
      <c r="AS1126" s="316"/>
    </row>
    <row r="1127" spans="1:45" s="291" customFormat="1">
      <c r="A1127" s="293"/>
      <c r="B1127" s="375"/>
      <c r="C1127" s="336"/>
      <c r="D1127" s="337"/>
      <c r="H1127" s="338"/>
      <c r="M1127" s="338"/>
      <c r="AS1127" s="316"/>
    </row>
    <row r="1128" spans="1:45" s="291" customFormat="1">
      <c r="A1128" s="293"/>
      <c r="B1128" s="375"/>
      <c r="C1128" s="336"/>
      <c r="D1128" s="337"/>
      <c r="H1128" s="338"/>
      <c r="M1128" s="338"/>
      <c r="AS1128" s="316"/>
    </row>
    <row r="1129" spans="1:45" s="291" customFormat="1">
      <c r="A1129" s="293"/>
      <c r="B1129" s="375"/>
      <c r="C1129" s="336"/>
      <c r="D1129" s="337"/>
      <c r="H1129" s="338"/>
      <c r="M1129" s="338"/>
      <c r="AS1129" s="316"/>
    </row>
    <row r="1130" spans="1:45" s="291" customFormat="1">
      <c r="A1130" s="293"/>
      <c r="B1130" s="375"/>
      <c r="C1130" s="336"/>
      <c r="D1130" s="337"/>
      <c r="H1130" s="338"/>
      <c r="M1130" s="338"/>
      <c r="AS1130" s="316"/>
    </row>
    <row r="1131" spans="1:45" s="291" customFormat="1">
      <c r="A1131" s="293"/>
      <c r="B1131" s="375"/>
      <c r="C1131" s="336"/>
      <c r="D1131" s="337"/>
      <c r="H1131" s="338"/>
      <c r="M1131" s="338"/>
      <c r="AS1131" s="316"/>
    </row>
    <row r="1132" spans="1:45" s="291" customFormat="1">
      <c r="A1132" s="293"/>
      <c r="B1132" s="375"/>
      <c r="C1132" s="336"/>
      <c r="D1132" s="337"/>
      <c r="H1132" s="338"/>
      <c r="M1132" s="338"/>
      <c r="AS1132" s="316"/>
    </row>
    <row r="1133" spans="1:45" s="291" customFormat="1">
      <c r="A1133" s="293"/>
      <c r="B1133" s="375"/>
      <c r="C1133" s="336"/>
      <c r="D1133" s="337"/>
      <c r="H1133" s="338"/>
      <c r="M1133" s="338"/>
      <c r="AS1133" s="316"/>
    </row>
    <row r="1134" spans="1:45" s="291" customFormat="1">
      <c r="A1134" s="293"/>
      <c r="B1134" s="375"/>
      <c r="C1134" s="336"/>
      <c r="D1134" s="337"/>
      <c r="H1134" s="338"/>
      <c r="M1134" s="338"/>
      <c r="AS1134" s="316"/>
    </row>
    <row r="1135" spans="1:45" s="291" customFormat="1">
      <c r="A1135" s="293"/>
      <c r="B1135" s="375"/>
      <c r="C1135" s="336"/>
      <c r="D1135" s="337"/>
      <c r="H1135" s="338"/>
      <c r="M1135" s="338"/>
      <c r="AS1135" s="316"/>
    </row>
    <row r="1136" spans="1:45" s="291" customFormat="1">
      <c r="A1136" s="293"/>
      <c r="B1136" s="375"/>
      <c r="C1136" s="336"/>
      <c r="D1136" s="337"/>
      <c r="H1136" s="338"/>
      <c r="M1136" s="338"/>
      <c r="AS1136" s="316"/>
    </row>
    <row r="1137" spans="1:45" s="291" customFormat="1">
      <c r="A1137" s="293"/>
      <c r="B1137" s="375"/>
      <c r="C1137" s="336"/>
      <c r="D1137" s="337"/>
      <c r="H1137" s="338"/>
      <c r="M1137" s="338"/>
      <c r="AS1137" s="316"/>
    </row>
    <row r="1138" spans="1:45" s="291" customFormat="1">
      <c r="A1138" s="293"/>
      <c r="B1138" s="375"/>
      <c r="C1138" s="336"/>
      <c r="D1138" s="337"/>
      <c r="H1138" s="338"/>
      <c r="M1138" s="338"/>
      <c r="AS1138" s="316"/>
    </row>
    <row r="1139" spans="1:45" s="291" customFormat="1">
      <c r="A1139" s="293"/>
      <c r="B1139" s="375"/>
      <c r="C1139" s="336"/>
      <c r="D1139" s="337"/>
      <c r="H1139" s="338"/>
      <c r="M1139" s="338"/>
      <c r="AS1139" s="316"/>
    </row>
    <row r="1140" spans="1:45" s="291" customFormat="1">
      <c r="A1140" s="293"/>
      <c r="B1140" s="375"/>
      <c r="C1140" s="336"/>
      <c r="D1140" s="337"/>
      <c r="H1140" s="338"/>
      <c r="M1140" s="338"/>
      <c r="AS1140" s="316"/>
    </row>
    <row r="1141" spans="1:45" s="291" customFormat="1">
      <c r="A1141" s="293"/>
      <c r="B1141" s="375"/>
      <c r="C1141" s="336"/>
      <c r="D1141" s="337"/>
      <c r="H1141" s="338"/>
      <c r="M1141" s="338"/>
      <c r="AS1141" s="316"/>
    </row>
    <row r="1142" spans="1:45" s="291" customFormat="1">
      <c r="A1142" s="293"/>
      <c r="B1142" s="375"/>
      <c r="C1142" s="336"/>
      <c r="D1142" s="337"/>
      <c r="H1142" s="338"/>
      <c r="M1142" s="338"/>
      <c r="AS1142" s="316"/>
    </row>
    <row r="1143" spans="1:45" s="291" customFormat="1">
      <c r="A1143" s="293"/>
      <c r="B1143" s="375"/>
      <c r="C1143" s="336"/>
      <c r="D1143" s="337"/>
      <c r="H1143" s="338"/>
      <c r="M1143" s="338"/>
      <c r="AS1143" s="316"/>
    </row>
    <row r="1144" spans="1:45" s="291" customFormat="1">
      <c r="A1144" s="293"/>
      <c r="B1144" s="375"/>
      <c r="C1144" s="336"/>
      <c r="D1144" s="337"/>
      <c r="H1144" s="338"/>
      <c r="M1144" s="338"/>
      <c r="AS1144" s="316"/>
    </row>
    <row r="1145" spans="1:45" s="291" customFormat="1">
      <c r="A1145" s="293"/>
      <c r="B1145" s="375"/>
      <c r="C1145" s="336"/>
      <c r="D1145" s="337"/>
      <c r="H1145" s="338"/>
      <c r="M1145" s="338"/>
      <c r="AS1145" s="316"/>
    </row>
    <row r="1146" spans="1:45" s="291" customFormat="1">
      <c r="A1146" s="293"/>
      <c r="B1146" s="375"/>
      <c r="C1146" s="336"/>
      <c r="D1146" s="337"/>
      <c r="H1146" s="338"/>
      <c r="M1146" s="338"/>
      <c r="AS1146" s="316"/>
    </row>
    <row r="1147" spans="1:45" s="291" customFormat="1">
      <c r="A1147" s="293"/>
      <c r="B1147" s="375"/>
      <c r="C1147" s="336"/>
      <c r="D1147" s="337"/>
      <c r="H1147" s="338"/>
      <c r="M1147" s="338"/>
      <c r="AS1147" s="316"/>
    </row>
    <row r="1148" spans="1:45" s="291" customFormat="1">
      <c r="A1148" s="293"/>
      <c r="B1148" s="375"/>
      <c r="C1148" s="336"/>
      <c r="D1148" s="337"/>
      <c r="H1148" s="338"/>
      <c r="M1148" s="338"/>
      <c r="AS1148" s="316"/>
    </row>
    <row r="1149" spans="1:45" s="291" customFormat="1">
      <c r="A1149" s="293"/>
      <c r="B1149" s="375"/>
      <c r="C1149" s="336"/>
      <c r="D1149" s="337"/>
      <c r="H1149" s="338"/>
      <c r="M1149" s="338"/>
      <c r="AS1149" s="316"/>
    </row>
    <row r="1150" spans="1:45" s="291" customFormat="1">
      <c r="A1150" s="293"/>
      <c r="B1150" s="375"/>
      <c r="C1150" s="336"/>
      <c r="D1150" s="337"/>
      <c r="H1150" s="338"/>
      <c r="M1150" s="338"/>
      <c r="AS1150" s="316"/>
    </row>
    <row r="1151" spans="1:45" s="291" customFormat="1">
      <c r="A1151" s="293"/>
      <c r="B1151" s="375"/>
      <c r="C1151" s="336"/>
      <c r="D1151" s="337"/>
      <c r="H1151" s="338"/>
      <c r="M1151" s="338"/>
      <c r="AS1151" s="316"/>
    </row>
    <row r="1152" spans="1:45" s="291" customFormat="1">
      <c r="A1152" s="293"/>
      <c r="B1152" s="375"/>
      <c r="C1152" s="336"/>
      <c r="D1152" s="337"/>
      <c r="H1152" s="338"/>
      <c r="M1152" s="338"/>
      <c r="AS1152" s="316"/>
    </row>
    <row r="1153" spans="1:45" s="291" customFormat="1">
      <c r="A1153" s="293"/>
      <c r="B1153" s="375"/>
      <c r="C1153" s="336"/>
      <c r="D1153" s="337"/>
      <c r="H1153" s="338"/>
      <c r="M1153" s="338"/>
      <c r="AS1153" s="316"/>
    </row>
    <row r="1154" spans="1:45" s="291" customFormat="1">
      <c r="A1154" s="293"/>
      <c r="B1154" s="375"/>
      <c r="C1154" s="336"/>
      <c r="D1154" s="337"/>
      <c r="H1154" s="338"/>
      <c r="M1154" s="338"/>
      <c r="AS1154" s="316"/>
    </row>
    <row r="1155" spans="1:45" s="291" customFormat="1">
      <c r="A1155" s="293"/>
      <c r="B1155" s="375"/>
      <c r="C1155" s="336"/>
      <c r="D1155" s="337"/>
      <c r="H1155" s="338"/>
      <c r="M1155" s="338"/>
      <c r="AS1155" s="316"/>
    </row>
    <row r="1156" spans="1:45" s="291" customFormat="1">
      <c r="A1156" s="293"/>
      <c r="B1156" s="375"/>
      <c r="C1156" s="336"/>
      <c r="D1156" s="337"/>
      <c r="H1156" s="338"/>
      <c r="M1156" s="338"/>
      <c r="AS1156" s="316"/>
    </row>
    <row r="1157" spans="1:45" s="291" customFormat="1">
      <c r="A1157" s="293"/>
      <c r="B1157" s="375"/>
      <c r="C1157" s="336"/>
      <c r="D1157" s="337"/>
      <c r="H1157" s="338"/>
      <c r="M1157" s="338"/>
      <c r="AS1157" s="316"/>
    </row>
    <row r="1158" spans="1:45" s="291" customFormat="1">
      <c r="A1158" s="293"/>
      <c r="B1158" s="375"/>
      <c r="C1158" s="336"/>
      <c r="D1158" s="337"/>
      <c r="H1158" s="338"/>
      <c r="M1158" s="338"/>
      <c r="AS1158" s="316"/>
    </row>
    <row r="1159" spans="1:45" s="291" customFormat="1">
      <c r="A1159" s="293"/>
      <c r="B1159" s="375"/>
      <c r="C1159" s="336"/>
      <c r="D1159" s="337"/>
      <c r="H1159" s="338"/>
      <c r="M1159" s="338"/>
      <c r="AS1159" s="316"/>
    </row>
    <row r="1160" spans="1:45" s="291" customFormat="1">
      <c r="A1160" s="293"/>
      <c r="B1160" s="375"/>
      <c r="C1160" s="336"/>
      <c r="D1160" s="337"/>
      <c r="H1160" s="338"/>
      <c r="M1160" s="338"/>
      <c r="AS1160" s="316"/>
    </row>
    <row r="1161" spans="1:45" s="291" customFormat="1">
      <c r="A1161" s="293"/>
      <c r="B1161" s="375"/>
      <c r="C1161" s="336"/>
      <c r="D1161" s="337"/>
      <c r="H1161" s="338"/>
      <c r="M1161" s="338"/>
      <c r="AS1161" s="316"/>
    </row>
    <row r="1162" spans="1:45" s="291" customFormat="1">
      <c r="A1162" s="293"/>
      <c r="B1162" s="375"/>
      <c r="C1162" s="336"/>
      <c r="D1162" s="337"/>
      <c r="H1162" s="338"/>
      <c r="M1162" s="338"/>
      <c r="AS1162" s="316"/>
    </row>
    <row r="1163" spans="1:45" s="291" customFormat="1">
      <c r="A1163" s="293"/>
      <c r="B1163" s="375"/>
      <c r="C1163" s="336"/>
      <c r="D1163" s="337"/>
      <c r="H1163" s="338"/>
      <c r="M1163" s="338"/>
      <c r="AS1163" s="316"/>
    </row>
    <row r="1164" spans="1:45" s="291" customFormat="1">
      <c r="A1164" s="293"/>
      <c r="B1164" s="375"/>
      <c r="C1164" s="336"/>
      <c r="D1164" s="337"/>
      <c r="H1164" s="338"/>
      <c r="M1164" s="338"/>
      <c r="AS1164" s="316"/>
    </row>
    <row r="1165" spans="1:45" s="291" customFormat="1">
      <c r="A1165" s="293"/>
      <c r="B1165" s="375"/>
      <c r="C1165" s="336"/>
      <c r="D1165" s="337"/>
      <c r="H1165" s="338"/>
      <c r="M1165" s="338"/>
      <c r="AS1165" s="316"/>
    </row>
    <row r="1166" spans="1:45" s="291" customFormat="1">
      <c r="A1166" s="293"/>
      <c r="B1166" s="375"/>
      <c r="C1166" s="336"/>
      <c r="D1166" s="337"/>
      <c r="H1166" s="338"/>
      <c r="M1166" s="338"/>
      <c r="AS1166" s="316"/>
    </row>
    <row r="1167" spans="1:45" s="291" customFormat="1">
      <c r="A1167" s="293"/>
      <c r="B1167" s="375"/>
      <c r="C1167" s="336"/>
      <c r="D1167" s="337"/>
      <c r="H1167" s="338"/>
      <c r="M1167" s="338"/>
      <c r="AS1167" s="316"/>
    </row>
    <row r="1168" spans="1:45" s="291" customFormat="1">
      <c r="A1168" s="293"/>
      <c r="B1168" s="375"/>
      <c r="C1168" s="336"/>
      <c r="D1168" s="337"/>
      <c r="H1168" s="338"/>
      <c r="M1168" s="338"/>
      <c r="AS1168" s="316"/>
    </row>
    <row r="1169" spans="1:45" s="291" customFormat="1">
      <c r="A1169" s="293"/>
      <c r="B1169" s="375"/>
      <c r="C1169" s="336"/>
      <c r="D1169" s="337"/>
      <c r="H1169" s="338"/>
      <c r="M1169" s="338"/>
      <c r="AS1169" s="316"/>
    </row>
    <row r="1170" spans="1:45" s="291" customFormat="1">
      <c r="A1170" s="293"/>
      <c r="B1170" s="375"/>
      <c r="C1170" s="336"/>
      <c r="D1170" s="337"/>
      <c r="H1170" s="338"/>
      <c r="M1170" s="338"/>
      <c r="AS1170" s="316"/>
    </row>
    <row r="1171" spans="1:45" s="291" customFormat="1">
      <c r="A1171" s="293"/>
      <c r="B1171" s="375"/>
      <c r="C1171" s="336"/>
      <c r="D1171" s="337"/>
      <c r="H1171" s="338"/>
      <c r="M1171" s="338"/>
      <c r="AS1171" s="316"/>
    </row>
    <row r="1172" spans="1:45" s="291" customFormat="1">
      <c r="A1172" s="293"/>
      <c r="B1172" s="375"/>
      <c r="C1172" s="336"/>
      <c r="D1172" s="337"/>
      <c r="H1172" s="338"/>
      <c r="M1172" s="338"/>
      <c r="AS1172" s="316"/>
    </row>
    <row r="1173" spans="1:45" s="291" customFormat="1">
      <c r="A1173" s="293"/>
      <c r="B1173" s="375"/>
      <c r="C1173" s="336"/>
      <c r="D1173" s="337"/>
      <c r="H1173" s="338"/>
      <c r="M1173" s="338"/>
      <c r="AS1173" s="316"/>
    </row>
    <row r="1174" spans="1:45" s="291" customFormat="1">
      <c r="A1174" s="293"/>
      <c r="B1174" s="375"/>
      <c r="C1174" s="336"/>
      <c r="D1174" s="337"/>
      <c r="H1174" s="338"/>
      <c r="M1174" s="338"/>
      <c r="AS1174" s="316"/>
    </row>
    <row r="1175" spans="1:45" s="291" customFormat="1">
      <c r="A1175" s="293"/>
      <c r="B1175" s="375"/>
      <c r="C1175" s="336"/>
      <c r="D1175" s="337"/>
      <c r="H1175" s="338"/>
      <c r="M1175" s="338"/>
      <c r="AS1175" s="316"/>
    </row>
    <row r="1176" spans="1:45" s="291" customFormat="1">
      <c r="A1176" s="293"/>
      <c r="B1176" s="375"/>
      <c r="C1176" s="336"/>
      <c r="D1176" s="337"/>
      <c r="H1176" s="338"/>
      <c r="M1176" s="338"/>
      <c r="AS1176" s="316"/>
    </row>
    <row r="1177" spans="1:45" s="291" customFormat="1">
      <c r="A1177" s="293"/>
      <c r="B1177" s="375"/>
      <c r="C1177" s="336"/>
      <c r="D1177" s="337"/>
      <c r="H1177" s="338"/>
      <c r="M1177" s="338"/>
      <c r="AS1177" s="316"/>
    </row>
    <row r="1178" spans="1:45" s="291" customFormat="1">
      <c r="A1178" s="293"/>
      <c r="B1178" s="375"/>
      <c r="C1178" s="336"/>
      <c r="D1178" s="337"/>
      <c r="H1178" s="338"/>
      <c r="M1178" s="338"/>
      <c r="AS1178" s="316"/>
    </row>
    <row r="1179" spans="1:45" s="291" customFormat="1">
      <c r="A1179" s="293"/>
      <c r="B1179" s="375"/>
      <c r="C1179" s="336"/>
      <c r="D1179" s="337"/>
      <c r="H1179" s="338"/>
      <c r="M1179" s="338"/>
      <c r="AS1179" s="316"/>
    </row>
    <row r="1180" spans="1:45" s="291" customFormat="1">
      <c r="A1180" s="293"/>
      <c r="B1180" s="375"/>
      <c r="C1180" s="336"/>
      <c r="D1180" s="337"/>
      <c r="H1180" s="338"/>
      <c r="M1180" s="338"/>
      <c r="AS1180" s="316"/>
    </row>
    <row r="1181" spans="1:45" s="291" customFormat="1">
      <c r="A1181" s="293"/>
      <c r="B1181" s="375"/>
      <c r="C1181" s="336"/>
      <c r="D1181" s="337"/>
      <c r="H1181" s="338"/>
      <c r="M1181" s="338"/>
      <c r="AS1181" s="316"/>
    </row>
    <row r="1182" spans="1:45" s="291" customFormat="1">
      <c r="A1182" s="293"/>
      <c r="B1182" s="375"/>
      <c r="C1182" s="336"/>
      <c r="D1182" s="337"/>
      <c r="H1182" s="338"/>
      <c r="M1182" s="338"/>
      <c r="AS1182" s="316"/>
    </row>
    <row r="1183" spans="1:45" s="291" customFormat="1">
      <c r="A1183" s="293"/>
      <c r="B1183" s="375"/>
      <c r="C1183" s="336"/>
      <c r="D1183" s="337"/>
      <c r="H1183" s="338"/>
      <c r="M1183" s="338"/>
      <c r="AS1183" s="316"/>
    </row>
    <row r="1184" spans="1:45" s="291" customFormat="1">
      <c r="A1184" s="293"/>
      <c r="B1184" s="375"/>
      <c r="C1184" s="336"/>
      <c r="D1184" s="337"/>
      <c r="H1184" s="338"/>
      <c r="M1184" s="338"/>
      <c r="AS1184" s="316"/>
    </row>
    <row r="1185" spans="1:45" s="291" customFormat="1">
      <c r="A1185" s="293"/>
      <c r="B1185" s="375"/>
      <c r="C1185" s="336"/>
      <c r="D1185" s="337"/>
      <c r="H1185" s="338"/>
      <c r="M1185" s="338"/>
      <c r="AS1185" s="316"/>
    </row>
    <row r="1186" spans="1:45" s="291" customFormat="1">
      <c r="A1186" s="293"/>
      <c r="B1186" s="375"/>
      <c r="C1186" s="336"/>
      <c r="D1186" s="337"/>
      <c r="H1186" s="338"/>
      <c r="M1186" s="338"/>
      <c r="AS1186" s="316"/>
    </row>
    <row r="1187" spans="1:45" s="291" customFormat="1">
      <c r="A1187" s="293"/>
      <c r="B1187" s="375"/>
      <c r="C1187" s="336"/>
      <c r="D1187" s="337"/>
      <c r="H1187" s="338"/>
      <c r="M1187" s="338"/>
      <c r="AS1187" s="316"/>
    </row>
    <row r="1188" spans="1:45" s="291" customFormat="1">
      <c r="A1188" s="293"/>
      <c r="B1188" s="375"/>
      <c r="C1188" s="336"/>
      <c r="D1188" s="337"/>
      <c r="H1188" s="338"/>
      <c r="M1188" s="338"/>
      <c r="AS1188" s="316"/>
    </row>
    <row r="1189" spans="1:45" s="291" customFormat="1">
      <c r="A1189" s="293"/>
      <c r="B1189" s="375"/>
      <c r="C1189" s="336"/>
      <c r="D1189" s="337"/>
      <c r="H1189" s="338"/>
      <c r="M1189" s="338"/>
      <c r="AS1189" s="316"/>
    </row>
    <row r="1190" spans="1:45" s="291" customFormat="1">
      <c r="A1190" s="293"/>
      <c r="B1190" s="375"/>
      <c r="C1190" s="336"/>
      <c r="D1190" s="337"/>
      <c r="H1190" s="338"/>
      <c r="M1190" s="338"/>
      <c r="AS1190" s="316"/>
    </row>
    <row r="1191" spans="1:45" s="291" customFormat="1">
      <c r="A1191" s="293"/>
      <c r="B1191" s="375"/>
      <c r="C1191" s="336"/>
      <c r="D1191" s="337"/>
      <c r="H1191" s="338"/>
      <c r="M1191" s="338"/>
      <c r="AS1191" s="316"/>
    </row>
    <row r="1192" spans="1:45" s="291" customFormat="1">
      <c r="A1192" s="293"/>
      <c r="B1192" s="375"/>
      <c r="C1192" s="336"/>
      <c r="D1192" s="337"/>
      <c r="H1192" s="338"/>
      <c r="M1192" s="338"/>
      <c r="AS1192" s="316"/>
    </row>
    <row r="1193" spans="1:45" s="291" customFormat="1">
      <c r="A1193" s="293"/>
      <c r="B1193" s="375"/>
      <c r="C1193" s="336"/>
      <c r="D1193" s="337"/>
      <c r="H1193" s="338"/>
      <c r="M1193" s="338"/>
      <c r="AS1193" s="316"/>
    </row>
    <row r="1194" spans="1:45" s="291" customFormat="1">
      <c r="A1194" s="293"/>
      <c r="B1194" s="375"/>
      <c r="C1194" s="336"/>
      <c r="D1194" s="337"/>
      <c r="H1194" s="338"/>
      <c r="M1194" s="338"/>
      <c r="AS1194" s="316"/>
    </row>
    <row r="1195" spans="1:45" s="291" customFormat="1">
      <c r="A1195" s="293"/>
      <c r="B1195" s="375"/>
      <c r="C1195" s="336"/>
      <c r="D1195" s="337"/>
      <c r="H1195" s="338"/>
      <c r="M1195" s="338"/>
      <c r="AS1195" s="316"/>
    </row>
    <row r="1196" spans="1:45" s="291" customFormat="1">
      <c r="A1196" s="293"/>
      <c r="B1196" s="375"/>
      <c r="C1196" s="336"/>
      <c r="D1196" s="337"/>
      <c r="H1196" s="338"/>
      <c r="M1196" s="338"/>
      <c r="AS1196" s="316"/>
    </row>
    <row r="1197" spans="1:45" s="291" customFormat="1">
      <c r="A1197" s="293"/>
      <c r="B1197" s="375"/>
      <c r="C1197" s="336"/>
      <c r="D1197" s="337"/>
      <c r="H1197" s="338"/>
      <c r="M1197" s="338"/>
      <c r="AS1197" s="316"/>
    </row>
    <row r="1198" spans="1:45" s="291" customFormat="1">
      <c r="A1198" s="293"/>
      <c r="B1198" s="375"/>
      <c r="C1198" s="336"/>
      <c r="D1198" s="337"/>
      <c r="H1198" s="338"/>
      <c r="M1198" s="338"/>
      <c r="AS1198" s="316"/>
    </row>
    <row r="1199" spans="1:45" s="291" customFormat="1">
      <c r="A1199" s="293"/>
      <c r="B1199" s="375"/>
      <c r="C1199" s="336"/>
      <c r="D1199" s="337"/>
      <c r="H1199" s="338"/>
      <c r="M1199" s="338"/>
      <c r="AS1199" s="316"/>
    </row>
    <row r="1200" spans="1:45" s="291" customFormat="1">
      <c r="A1200" s="293"/>
      <c r="B1200" s="375"/>
      <c r="C1200" s="336"/>
      <c r="D1200" s="337"/>
      <c r="H1200" s="338"/>
      <c r="M1200" s="338"/>
      <c r="AS1200" s="316"/>
    </row>
    <row r="1201" spans="1:45" s="291" customFormat="1">
      <c r="A1201" s="293"/>
      <c r="B1201" s="375"/>
      <c r="C1201" s="336"/>
      <c r="D1201" s="337"/>
      <c r="H1201" s="338"/>
      <c r="M1201" s="338"/>
      <c r="AS1201" s="316"/>
    </row>
    <row r="1202" spans="1:45" s="291" customFormat="1">
      <c r="A1202" s="293"/>
      <c r="B1202" s="375"/>
      <c r="C1202" s="336"/>
      <c r="D1202" s="337"/>
      <c r="H1202" s="338"/>
      <c r="M1202" s="338"/>
      <c r="AS1202" s="316"/>
    </row>
    <row r="1203" spans="1:45" s="291" customFormat="1">
      <c r="A1203" s="293"/>
      <c r="B1203" s="375"/>
      <c r="C1203" s="336"/>
      <c r="D1203" s="337"/>
      <c r="H1203" s="338"/>
      <c r="M1203" s="338"/>
      <c r="AS1203" s="316"/>
    </row>
    <row r="1204" spans="1:45" s="291" customFormat="1">
      <c r="A1204" s="293"/>
      <c r="B1204" s="375"/>
      <c r="C1204" s="336"/>
      <c r="D1204" s="337"/>
      <c r="H1204" s="338"/>
      <c r="M1204" s="338"/>
      <c r="AS1204" s="316"/>
    </row>
    <row r="1205" spans="1:45" s="291" customFormat="1">
      <c r="A1205" s="293"/>
      <c r="B1205" s="375"/>
      <c r="C1205" s="336"/>
      <c r="D1205" s="337"/>
      <c r="H1205" s="338"/>
      <c r="M1205" s="338"/>
      <c r="AS1205" s="316"/>
    </row>
    <row r="1206" spans="1:45" s="291" customFormat="1">
      <c r="A1206" s="293"/>
      <c r="B1206" s="375"/>
      <c r="C1206" s="336"/>
      <c r="D1206" s="337"/>
      <c r="H1206" s="338"/>
      <c r="M1206" s="338"/>
      <c r="AS1206" s="316"/>
    </row>
    <row r="1207" spans="1:45" s="291" customFormat="1">
      <c r="A1207" s="293"/>
      <c r="B1207" s="375"/>
      <c r="C1207" s="336"/>
      <c r="D1207" s="337"/>
      <c r="H1207" s="338"/>
      <c r="M1207" s="338"/>
      <c r="AS1207" s="316"/>
    </row>
    <row r="1208" spans="1:45" s="291" customFormat="1">
      <c r="A1208" s="293"/>
      <c r="B1208" s="375"/>
      <c r="C1208" s="336"/>
      <c r="D1208" s="337"/>
      <c r="H1208" s="338"/>
      <c r="M1208" s="338"/>
      <c r="AS1208" s="316"/>
    </row>
    <row r="1209" spans="1:45" s="291" customFormat="1">
      <c r="A1209" s="293"/>
      <c r="B1209" s="375"/>
      <c r="C1209" s="336"/>
      <c r="D1209" s="337"/>
      <c r="H1209" s="338"/>
      <c r="M1209" s="338"/>
      <c r="AS1209" s="316"/>
    </row>
    <row r="1210" spans="1:45" s="291" customFormat="1">
      <c r="A1210" s="293"/>
      <c r="B1210" s="375"/>
      <c r="C1210" s="336"/>
      <c r="D1210" s="337"/>
      <c r="H1210" s="338"/>
      <c r="M1210" s="338"/>
      <c r="AS1210" s="316"/>
    </row>
    <row r="1211" spans="1:45" s="291" customFormat="1">
      <c r="A1211" s="293"/>
      <c r="B1211" s="375"/>
      <c r="C1211" s="336"/>
      <c r="D1211" s="337"/>
      <c r="H1211" s="338"/>
      <c r="M1211" s="338"/>
      <c r="AS1211" s="316"/>
    </row>
    <row r="1212" spans="1:45" s="291" customFormat="1">
      <c r="A1212" s="293"/>
      <c r="B1212" s="375"/>
      <c r="C1212" s="336"/>
      <c r="D1212" s="337"/>
      <c r="H1212" s="338"/>
      <c r="M1212" s="338"/>
      <c r="AS1212" s="316"/>
    </row>
    <row r="1213" spans="1:45" s="291" customFormat="1">
      <c r="A1213" s="293"/>
      <c r="B1213" s="375"/>
      <c r="C1213" s="336"/>
      <c r="D1213" s="337"/>
      <c r="H1213" s="338"/>
      <c r="M1213" s="338"/>
      <c r="AS1213" s="316"/>
    </row>
    <row r="1214" spans="1:45" s="291" customFormat="1">
      <c r="A1214" s="293"/>
      <c r="B1214" s="375"/>
      <c r="C1214" s="336"/>
      <c r="D1214" s="337"/>
      <c r="H1214" s="338"/>
      <c r="M1214" s="338"/>
      <c r="AS1214" s="316"/>
    </row>
    <row r="1215" spans="1:45" s="291" customFormat="1">
      <c r="A1215" s="293"/>
      <c r="B1215" s="375"/>
      <c r="C1215" s="336"/>
      <c r="D1215" s="337"/>
      <c r="H1215" s="338"/>
      <c r="M1215" s="338"/>
      <c r="AS1215" s="316"/>
    </row>
    <row r="1216" spans="1:45" s="291" customFormat="1">
      <c r="A1216" s="293"/>
      <c r="B1216" s="375"/>
      <c r="C1216" s="336"/>
      <c r="D1216" s="337"/>
      <c r="H1216" s="338"/>
      <c r="M1216" s="338"/>
      <c r="AS1216" s="316"/>
    </row>
    <row r="1217" spans="1:45" s="291" customFormat="1">
      <c r="A1217" s="293"/>
      <c r="B1217" s="375"/>
      <c r="C1217" s="336"/>
      <c r="D1217" s="337"/>
      <c r="H1217" s="338"/>
      <c r="M1217" s="338"/>
      <c r="AS1217" s="316"/>
    </row>
    <row r="1218" spans="1:45" s="291" customFormat="1">
      <c r="A1218" s="293"/>
      <c r="B1218" s="375"/>
      <c r="C1218" s="336"/>
      <c r="D1218" s="337"/>
      <c r="H1218" s="338"/>
      <c r="M1218" s="338"/>
      <c r="AS1218" s="316"/>
    </row>
    <row r="1219" spans="1:45" s="291" customFormat="1">
      <c r="A1219" s="293"/>
      <c r="B1219" s="375"/>
      <c r="C1219" s="336"/>
      <c r="D1219" s="337"/>
      <c r="H1219" s="338"/>
      <c r="M1219" s="338"/>
      <c r="AS1219" s="316"/>
    </row>
    <row r="1220" spans="1:45" s="291" customFormat="1">
      <c r="A1220" s="293"/>
      <c r="B1220" s="375"/>
      <c r="C1220" s="336"/>
      <c r="D1220" s="337"/>
      <c r="H1220" s="338"/>
      <c r="M1220" s="338"/>
      <c r="AS1220" s="316"/>
    </row>
    <row r="1221" spans="1:45" s="291" customFormat="1">
      <c r="A1221" s="293"/>
      <c r="B1221" s="375"/>
      <c r="C1221" s="336"/>
      <c r="D1221" s="337"/>
      <c r="H1221" s="338"/>
      <c r="M1221" s="338"/>
      <c r="AS1221" s="316"/>
    </row>
    <row r="1222" spans="1:45" s="291" customFormat="1">
      <c r="A1222" s="293"/>
      <c r="B1222" s="375"/>
      <c r="C1222" s="336"/>
      <c r="D1222" s="337"/>
      <c r="H1222" s="338"/>
      <c r="M1222" s="338"/>
      <c r="AS1222" s="316"/>
    </row>
    <row r="1223" spans="1:45" s="291" customFormat="1">
      <c r="A1223" s="293"/>
      <c r="B1223" s="375"/>
      <c r="C1223" s="336"/>
      <c r="D1223" s="337"/>
      <c r="H1223" s="338"/>
      <c r="M1223" s="338"/>
      <c r="AS1223" s="316"/>
    </row>
    <row r="1224" spans="1:45" s="291" customFormat="1">
      <c r="A1224" s="293"/>
      <c r="B1224" s="375"/>
      <c r="C1224" s="336"/>
      <c r="D1224" s="337"/>
      <c r="H1224" s="338"/>
      <c r="M1224" s="338"/>
      <c r="AS1224" s="316"/>
    </row>
    <row r="1225" spans="1:45" s="291" customFormat="1">
      <c r="A1225" s="293"/>
      <c r="B1225" s="375"/>
      <c r="C1225" s="336"/>
      <c r="D1225" s="337"/>
      <c r="H1225" s="338"/>
      <c r="M1225" s="338"/>
      <c r="AS1225" s="316"/>
    </row>
    <row r="1226" spans="1:45" s="291" customFormat="1">
      <c r="A1226" s="293"/>
      <c r="B1226" s="375"/>
      <c r="C1226" s="336"/>
      <c r="D1226" s="337"/>
      <c r="H1226" s="338"/>
      <c r="M1226" s="338"/>
      <c r="AS1226" s="316"/>
    </row>
    <row r="1227" spans="1:45" s="291" customFormat="1">
      <c r="A1227" s="293"/>
      <c r="B1227" s="375"/>
      <c r="C1227" s="336"/>
      <c r="D1227" s="337"/>
      <c r="H1227" s="338"/>
      <c r="M1227" s="338"/>
      <c r="AS1227" s="316"/>
    </row>
    <row r="1228" spans="1:45" s="291" customFormat="1">
      <c r="A1228" s="293"/>
      <c r="B1228" s="375"/>
      <c r="C1228" s="336"/>
      <c r="D1228" s="337"/>
      <c r="H1228" s="338"/>
      <c r="M1228" s="338"/>
      <c r="AS1228" s="316"/>
    </row>
    <row r="1229" spans="1:45" s="291" customFormat="1">
      <c r="A1229" s="293"/>
      <c r="B1229" s="375"/>
      <c r="C1229" s="336"/>
      <c r="D1229" s="337"/>
      <c r="H1229" s="338"/>
      <c r="M1229" s="338"/>
      <c r="AS1229" s="316"/>
    </row>
    <row r="1230" spans="1:45" s="291" customFormat="1">
      <c r="A1230" s="293"/>
      <c r="B1230" s="375"/>
      <c r="C1230" s="336"/>
      <c r="D1230" s="337"/>
      <c r="H1230" s="338"/>
      <c r="M1230" s="338"/>
      <c r="AS1230" s="316"/>
    </row>
    <row r="1231" spans="1:45" s="291" customFormat="1">
      <c r="A1231" s="293"/>
      <c r="B1231" s="375"/>
      <c r="C1231" s="336"/>
      <c r="D1231" s="337"/>
      <c r="H1231" s="338"/>
      <c r="M1231" s="338"/>
      <c r="AS1231" s="316"/>
    </row>
    <row r="1232" spans="1:45" s="291" customFormat="1">
      <c r="A1232" s="293"/>
      <c r="B1232" s="375"/>
      <c r="C1232" s="336"/>
      <c r="D1232" s="337"/>
      <c r="H1232" s="338"/>
      <c r="M1232" s="338"/>
      <c r="AS1232" s="316"/>
    </row>
    <row r="1233" spans="1:45" s="291" customFormat="1">
      <c r="A1233" s="293"/>
      <c r="B1233" s="375"/>
      <c r="C1233" s="336"/>
      <c r="D1233" s="337"/>
      <c r="H1233" s="338"/>
      <c r="M1233" s="338"/>
      <c r="AS1233" s="316"/>
    </row>
    <row r="1234" spans="1:45" s="291" customFormat="1">
      <c r="A1234" s="293"/>
      <c r="B1234" s="375"/>
      <c r="C1234" s="336"/>
      <c r="D1234" s="337"/>
      <c r="H1234" s="338"/>
      <c r="M1234" s="338"/>
      <c r="AS1234" s="316"/>
    </row>
    <row r="1235" spans="1:45" s="291" customFormat="1">
      <c r="A1235" s="293"/>
      <c r="B1235" s="375"/>
      <c r="C1235" s="336"/>
      <c r="D1235" s="337"/>
      <c r="H1235" s="338"/>
      <c r="M1235" s="338"/>
      <c r="AS1235" s="316"/>
    </row>
    <row r="1236" spans="1:45" s="291" customFormat="1">
      <c r="A1236" s="293"/>
      <c r="B1236" s="375"/>
      <c r="C1236" s="336"/>
      <c r="D1236" s="337"/>
      <c r="H1236" s="338"/>
      <c r="M1236" s="338"/>
      <c r="AS1236" s="316"/>
    </row>
    <row r="1237" spans="1:45" s="291" customFormat="1">
      <c r="A1237" s="293"/>
      <c r="B1237" s="375"/>
      <c r="C1237" s="336"/>
      <c r="D1237" s="337"/>
      <c r="H1237" s="338"/>
      <c r="M1237" s="338"/>
      <c r="AS1237" s="316"/>
    </row>
    <row r="1238" spans="1:45" s="291" customFormat="1">
      <c r="A1238" s="293"/>
      <c r="B1238" s="375"/>
      <c r="C1238" s="336"/>
      <c r="D1238" s="337"/>
      <c r="H1238" s="338"/>
      <c r="M1238" s="338"/>
      <c r="AS1238" s="316"/>
    </row>
    <row r="1239" spans="1:45" s="291" customFormat="1">
      <c r="A1239" s="293"/>
      <c r="B1239" s="375"/>
      <c r="C1239" s="336"/>
      <c r="D1239" s="337"/>
      <c r="H1239" s="338"/>
      <c r="M1239" s="338"/>
      <c r="AS1239" s="316"/>
    </row>
    <row r="1240" spans="1:45" s="291" customFormat="1">
      <c r="A1240" s="293"/>
      <c r="B1240" s="375"/>
      <c r="C1240" s="336"/>
      <c r="D1240" s="337"/>
      <c r="H1240" s="338"/>
      <c r="M1240" s="338"/>
      <c r="AS1240" s="316"/>
    </row>
    <row r="1241" spans="1:45" s="291" customFormat="1">
      <c r="A1241" s="293"/>
      <c r="B1241" s="375"/>
      <c r="C1241" s="336"/>
      <c r="D1241" s="337"/>
      <c r="H1241" s="338"/>
      <c r="M1241" s="338"/>
      <c r="AS1241" s="316"/>
    </row>
    <row r="1242" spans="1:45" s="291" customFormat="1">
      <c r="A1242" s="293"/>
      <c r="B1242" s="375"/>
      <c r="C1242" s="336"/>
      <c r="D1242" s="337"/>
      <c r="H1242" s="338"/>
      <c r="M1242" s="338"/>
      <c r="AS1242" s="316"/>
    </row>
    <row r="1243" spans="1:45" s="291" customFormat="1">
      <c r="A1243" s="293"/>
      <c r="B1243" s="375"/>
      <c r="C1243" s="336"/>
      <c r="D1243" s="337"/>
      <c r="H1243" s="338"/>
      <c r="M1243" s="338"/>
      <c r="AS1243" s="316"/>
    </row>
    <row r="1244" spans="1:45" s="291" customFormat="1">
      <c r="A1244" s="293"/>
      <c r="B1244" s="375"/>
      <c r="C1244" s="336"/>
      <c r="D1244" s="337"/>
      <c r="H1244" s="338"/>
      <c r="M1244" s="338"/>
      <c r="AS1244" s="316"/>
    </row>
    <row r="1245" spans="1:45" s="291" customFormat="1">
      <c r="A1245" s="293"/>
      <c r="B1245" s="375"/>
      <c r="C1245" s="336"/>
      <c r="D1245" s="337"/>
      <c r="H1245" s="338"/>
      <c r="M1245" s="338"/>
      <c r="AS1245" s="316"/>
    </row>
    <row r="1246" spans="1:45" s="291" customFormat="1">
      <c r="A1246" s="293"/>
      <c r="B1246" s="375"/>
      <c r="C1246" s="336"/>
      <c r="D1246" s="337"/>
      <c r="H1246" s="338"/>
      <c r="M1246" s="338"/>
      <c r="AS1246" s="316"/>
    </row>
    <row r="1247" spans="1:45" s="291" customFormat="1">
      <c r="A1247" s="293"/>
      <c r="B1247" s="375"/>
      <c r="C1247" s="336"/>
      <c r="D1247" s="337"/>
      <c r="H1247" s="338"/>
      <c r="M1247" s="338"/>
      <c r="AS1247" s="316"/>
    </row>
    <row r="1248" spans="1:45" s="291" customFormat="1">
      <c r="A1248" s="293"/>
      <c r="B1248" s="375"/>
      <c r="C1248" s="336"/>
      <c r="D1248" s="337"/>
      <c r="H1248" s="338"/>
      <c r="M1248" s="338"/>
      <c r="AS1248" s="316"/>
    </row>
    <row r="1249" spans="1:45" s="291" customFormat="1">
      <c r="A1249" s="293"/>
      <c r="B1249" s="375"/>
      <c r="C1249" s="336"/>
      <c r="D1249" s="337"/>
      <c r="H1249" s="338"/>
      <c r="M1249" s="338"/>
      <c r="AS1249" s="316"/>
    </row>
    <row r="1250" spans="1:45" s="291" customFormat="1">
      <c r="A1250" s="293"/>
      <c r="B1250" s="375"/>
      <c r="C1250" s="336"/>
      <c r="D1250" s="337"/>
      <c r="H1250" s="338"/>
      <c r="M1250" s="338"/>
      <c r="AS1250" s="316"/>
    </row>
    <row r="1251" spans="1:45" s="291" customFormat="1">
      <c r="A1251" s="293"/>
      <c r="B1251" s="375"/>
      <c r="C1251" s="336"/>
      <c r="D1251" s="337"/>
      <c r="H1251" s="338"/>
      <c r="M1251" s="338"/>
      <c r="AS1251" s="316"/>
    </row>
    <row r="1252" spans="1:45" s="291" customFormat="1">
      <c r="A1252" s="293"/>
      <c r="B1252" s="375"/>
      <c r="C1252" s="336"/>
      <c r="D1252" s="337"/>
      <c r="H1252" s="338"/>
      <c r="M1252" s="338"/>
      <c r="AS1252" s="316"/>
    </row>
    <row r="1253" spans="1:45" s="291" customFormat="1">
      <c r="A1253" s="293"/>
      <c r="B1253" s="375"/>
      <c r="C1253" s="336"/>
      <c r="D1253" s="337"/>
      <c r="H1253" s="338"/>
      <c r="M1253" s="338"/>
      <c r="AS1253" s="316"/>
    </row>
    <row r="1254" spans="1:45" s="291" customFormat="1">
      <c r="A1254" s="293"/>
      <c r="B1254" s="375"/>
      <c r="C1254" s="336"/>
      <c r="D1254" s="337"/>
      <c r="H1254" s="338"/>
      <c r="M1254" s="338"/>
      <c r="AS1254" s="316"/>
    </row>
    <row r="1255" spans="1:45" s="291" customFormat="1">
      <c r="A1255" s="293"/>
      <c r="B1255" s="375"/>
      <c r="C1255" s="336"/>
      <c r="D1255" s="337"/>
      <c r="H1255" s="338"/>
      <c r="M1255" s="338"/>
      <c r="AS1255" s="316"/>
    </row>
    <row r="1256" spans="1:45" s="291" customFormat="1">
      <c r="A1256" s="293"/>
      <c r="B1256" s="375"/>
      <c r="C1256" s="336"/>
      <c r="D1256" s="337"/>
      <c r="H1256" s="338"/>
      <c r="M1256" s="338"/>
      <c r="AS1256" s="316"/>
    </row>
    <row r="1257" spans="1:45" s="291" customFormat="1">
      <c r="A1257" s="293"/>
      <c r="B1257" s="375"/>
      <c r="C1257" s="336"/>
      <c r="D1257" s="337"/>
      <c r="H1257" s="338"/>
      <c r="M1257" s="338"/>
      <c r="AS1257" s="316"/>
    </row>
    <row r="1258" spans="1:45" s="291" customFormat="1">
      <c r="A1258" s="293"/>
      <c r="B1258" s="375"/>
      <c r="C1258" s="336"/>
      <c r="D1258" s="337"/>
      <c r="H1258" s="338"/>
      <c r="M1258" s="338"/>
      <c r="AS1258" s="316"/>
    </row>
    <row r="1259" spans="1:45" s="291" customFormat="1">
      <c r="A1259" s="293"/>
      <c r="B1259" s="375"/>
      <c r="C1259" s="336"/>
      <c r="D1259" s="337"/>
      <c r="H1259" s="338"/>
      <c r="M1259" s="338"/>
      <c r="AS1259" s="316"/>
    </row>
    <row r="1260" spans="1:45" s="291" customFormat="1">
      <c r="A1260" s="293"/>
      <c r="B1260" s="375"/>
      <c r="C1260" s="336"/>
      <c r="D1260" s="337"/>
      <c r="H1260" s="338"/>
      <c r="M1260" s="338"/>
      <c r="AS1260" s="316"/>
    </row>
    <row r="1261" spans="1:45" s="291" customFormat="1">
      <c r="A1261" s="293"/>
      <c r="B1261" s="375"/>
      <c r="C1261" s="336"/>
      <c r="D1261" s="337"/>
      <c r="H1261" s="338"/>
      <c r="M1261" s="338"/>
      <c r="AS1261" s="316"/>
    </row>
    <row r="1262" spans="1:45" s="291" customFormat="1">
      <c r="A1262" s="293"/>
      <c r="B1262" s="375"/>
      <c r="C1262" s="336"/>
      <c r="D1262" s="337"/>
      <c r="H1262" s="338"/>
      <c r="M1262" s="338"/>
      <c r="AS1262" s="316"/>
    </row>
    <row r="1263" spans="1:45" s="291" customFormat="1">
      <c r="A1263" s="293"/>
      <c r="B1263" s="375"/>
      <c r="C1263" s="336"/>
      <c r="D1263" s="337"/>
      <c r="H1263" s="338"/>
      <c r="M1263" s="338"/>
      <c r="AS1263" s="316"/>
    </row>
    <row r="1264" spans="1:45" s="291" customFormat="1">
      <c r="A1264" s="293"/>
      <c r="B1264" s="375"/>
      <c r="C1264" s="336"/>
      <c r="D1264" s="337"/>
      <c r="H1264" s="338"/>
      <c r="M1264" s="338"/>
      <c r="AS1264" s="316"/>
    </row>
    <row r="1265" spans="1:45" s="291" customFormat="1">
      <c r="A1265" s="293"/>
      <c r="B1265" s="375"/>
      <c r="C1265" s="336"/>
      <c r="D1265" s="337"/>
      <c r="H1265" s="338"/>
      <c r="M1265" s="338"/>
      <c r="AS1265" s="316"/>
    </row>
    <row r="1266" spans="1:45" s="291" customFormat="1">
      <c r="A1266" s="293"/>
      <c r="B1266" s="375"/>
      <c r="C1266" s="336"/>
      <c r="D1266" s="337"/>
      <c r="H1266" s="338"/>
      <c r="M1266" s="338"/>
      <c r="AS1266" s="316"/>
    </row>
    <row r="1267" spans="1:45" s="291" customFormat="1">
      <c r="A1267" s="293"/>
      <c r="B1267" s="375"/>
      <c r="C1267" s="336"/>
      <c r="D1267" s="337"/>
      <c r="H1267" s="338"/>
      <c r="M1267" s="338"/>
      <c r="AS1267" s="316"/>
    </row>
    <row r="1268" spans="1:45" s="291" customFormat="1">
      <c r="A1268" s="293"/>
      <c r="B1268" s="375"/>
      <c r="C1268" s="336"/>
      <c r="D1268" s="337"/>
      <c r="H1268" s="338"/>
      <c r="M1268" s="338"/>
      <c r="AS1268" s="316"/>
    </row>
    <row r="1269" spans="1:45" s="291" customFormat="1">
      <c r="A1269" s="293"/>
      <c r="B1269" s="375"/>
      <c r="C1269" s="336"/>
      <c r="D1269" s="337"/>
      <c r="H1269" s="338"/>
      <c r="M1269" s="338"/>
      <c r="AS1269" s="316"/>
    </row>
    <row r="1270" spans="1:45" s="291" customFormat="1">
      <c r="A1270" s="293"/>
      <c r="B1270" s="375"/>
      <c r="C1270" s="336"/>
      <c r="D1270" s="337"/>
      <c r="H1270" s="338"/>
      <c r="M1270" s="338"/>
      <c r="AS1270" s="316"/>
    </row>
    <row r="1271" spans="1:45" s="291" customFormat="1">
      <c r="A1271" s="293"/>
      <c r="B1271" s="375"/>
      <c r="C1271" s="336"/>
      <c r="D1271" s="337"/>
      <c r="H1271" s="338"/>
      <c r="M1271" s="338"/>
      <c r="AS1271" s="316"/>
    </row>
    <row r="1272" spans="1:45" s="291" customFormat="1">
      <c r="A1272" s="293"/>
      <c r="B1272" s="375"/>
      <c r="C1272" s="336"/>
      <c r="D1272" s="337"/>
      <c r="H1272" s="338"/>
      <c r="M1272" s="338"/>
      <c r="AS1272" s="316"/>
    </row>
    <row r="1273" spans="1:45" s="291" customFormat="1">
      <c r="A1273" s="293"/>
      <c r="B1273" s="375"/>
      <c r="C1273" s="336"/>
      <c r="D1273" s="337"/>
      <c r="H1273" s="338"/>
      <c r="M1273" s="338"/>
      <c r="AS1273" s="316"/>
    </row>
    <row r="1274" spans="1:45" s="291" customFormat="1">
      <c r="A1274" s="293"/>
      <c r="B1274" s="375"/>
      <c r="C1274" s="336"/>
      <c r="D1274" s="337"/>
      <c r="H1274" s="338"/>
      <c r="M1274" s="338"/>
      <c r="AS1274" s="316"/>
    </row>
    <row r="1275" spans="1:45" s="291" customFormat="1">
      <c r="A1275" s="293"/>
      <c r="B1275" s="375"/>
      <c r="C1275" s="336"/>
      <c r="D1275" s="337"/>
      <c r="H1275" s="338"/>
      <c r="M1275" s="338"/>
      <c r="AS1275" s="316"/>
    </row>
    <row r="1276" spans="1:45" s="291" customFormat="1">
      <c r="A1276" s="293"/>
      <c r="B1276" s="375"/>
      <c r="C1276" s="336"/>
      <c r="D1276" s="337"/>
      <c r="H1276" s="338"/>
      <c r="M1276" s="338"/>
      <c r="AS1276" s="316"/>
    </row>
    <row r="1277" spans="1:45" s="291" customFormat="1">
      <c r="A1277" s="293"/>
      <c r="B1277" s="375"/>
      <c r="C1277" s="336"/>
      <c r="D1277" s="337"/>
      <c r="H1277" s="338"/>
      <c r="M1277" s="338"/>
      <c r="AS1277" s="316"/>
    </row>
    <row r="1278" spans="1:45" s="291" customFormat="1">
      <c r="A1278" s="293"/>
      <c r="B1278" s="375"/>
      <c r="C1278" s="336"/>
      <c r="D1278" s="337"/>
      <c r="H1278" s="338"/>
      <c r="M1278" s="338"/>
      <c r="AS1278" s="316"/>
    </row>
    <row r="1279" spans="1:45" s="291" customFormat="1">
      <c r="A1279" s="293"/>
      <c r="B1279" s="375"/>
      <c r="C1279" s="336"/>
      <c r="D1279" s="337"/>
      <c r="H1279" s="338"/>
      <c r="M1279" s="338"/>
      <c r="AS1279" s="316"/>
    </row>
    <row r="1280" spans="1:45" s="291" customFormat="1">
      <c r="A1280" s="293"/>
      <c r="B1280" s="375"/>
      <c r="C1280" s="336"/>
      <c r="D1280" s="337"/>
      <c r="H1280" s="338"/>
      <c r="M1280" s="338"/>
      <c r="AS1280" s="316"/>
    </row>
    <row r="1281" spans="1:45" s="291" customFormat="1">
      <c r="A1281" s="293"/>
      <c r="B1281" s="375"/>
      <c r="C1281" s="336"/>
      <c r="D1281" s="337"/>
      <c r="H1281" s="338"/>
      <c r="M1281" s="338"/>
      <c r="AS1281" s="316"/>
    </row>
    <row r="1282" spans="1:45" s="291" customFormat="1">
      <c r="A1282" s="293"/>
      <c r="B1282" s="375"/>
      <c r="C1282" s="336"/>
      <c r="D1282" s="337"/>
      <c r="H1282" s="338"/>
      <c r="M1282" s="338"/>
      <c r="AS1282" s="316"/>
    </row>
    <row r="1283" spans="1:45" s="291" customFormat="1">
      <c r="A1283" s="293"/>
      <c r="B1283" s="375"/>
      <c r="C1283" s="336"/>
      <c r="D1283" s="337"/>
      <c r="H1283" s="338"/>
      <c r="M1283" s="338"/>
      <c r="AS1283" s="316"/>
    </row>
    <row r="1284" spans="1:45" s="291" customFormat="1">
      <c r="A1284" s="293"/>
      <c r="B1284" s="375"/>
      <c r="C1284" s="336"/>
      <c r="D1284" s="337"/>
      <c r="H1284" s="338"/>
      <c r="M1284" s="338"/>
      <c r="AS1284" s="316"/>
    </row>
    <row r="1285" spans="1:45" s="291" customFormat="1">
      <c r="A1285" s="293"/>
      <c r="B1285" s="375"/>
      <c r="C1285" s="336"/>
      <c r="D1285" s="337"/>
      <c r="H1285" s="338"/>
      <c r="M1285" s="338"/>
      <c r="AS1285" s="316"/>
    </row>
    <row r="1286" spans="1:45" s="291" customFormat="1">
      <c r="A1286" s="293"/>
      <c r="B1286" s="375"/>
      <c r="C1286" s="336"/>
      <c r="D1286" s="337"/>
      <c r="H1286" s="338"/>
      <c r="M1286" s="338"/>
      <c r="AS1286" s="316"/>
    </row>
    <row r="1287" spans="1:45" s="291" customFormat="1">
      <c r="A1287" s="293"/>
      <c r="B1287" s="375"/>
      <c r="C1287" s="336"/>
      <c r="D1287" s="337"/>
      <c r="H1287" s="338"/>
      <c r="M1287" s="338"/>
      <c r="AS1287" s="316"/>
    </row>
    <row r="1288" spans="1:45" s="291" customFormat="1">
      <c r="A1288" s="293"/>
      <c r="B1288" s="375"/>
      <c r="C1288" s="336"/>
      <c r="D1288" s="337"/>
      <c r="H1288" s="338"/>
      <c r="M1288" s="338"/>
      <c r="AS1288" s="316"/>
    </row>
    <row r="1289" spans="1:45" s="291" customFormat="1">
      <c r="A1289" s="293"/>
      <c r="B1289" s="375"/>
      <c r="C1289" s="336"/>
      <c r="D1289" s="337"/>
      <c r="H1289" s="338"/>
      <c r="M1289" s="338"/>
      <c r="AS1289" s="316"/>
    </row>
    <row r="1290" spans="1:45" s="291" customFormat="1">
      <c r="A1290" s="293"/>
      <c r="B1290" s="375"/>
      <c r="C1290" s="336"/>
      <c r="D1290" s="337"/>
      <c r="H1290" s="338"/>
      <c r="M1290" s="338"/>
      <c r="AS1290" s="316"/>
    </row>
    <row r="1291" spans="1:45" s="291" customFormat="1">
      <c r="A1291" s="293"/>
      <c r="B1291" s="375"/>
      <c r="C1291" s="336"/>
      <c r="D1291" s="337"/>
      <c r="H1291" s="338"/>
      <c r="M1291" s="338"/>
      <c r="AS1291" s="316"/>
    </row>
    <row r="1292" spans="1:45" s="291" customFormat="1">
      <c r="A1292" s="293"/>
      <c r="B1292" s="375"/>
      <c r="C1292" s="336"/>
      <c r="D1292" s="337"/>
      <c r="H1292" s="338"/>
      <c r="M1292" s="338"/>
      <c r="AS1292" s="316"/>
    </row>
    <row r="1293" spans="1:45" s="291" customFormat="1">
      <c r="A1293" s="293"/>
      <c r="B1293" s="375"/>
      <c r="C1293" s="336"/>
      <c r="D1293" s="337"/>
      <c r="H1293" s="338"/>
      <c r="M1293" s="338"/>
      <c r="AS1293" s="316"/>
    </row>
    <row r="1294" spans="1:45" s="291" customFormat="1">
      <c r="A1294" s="293"/>
      <c r="B1294" s="375"/>
      <c r="C1294" s="336"/>
      <c r="D1294" s="337"/>
      <c r="H1294" s="338"/>
      <c r="M1294" s="338"/>
      <c r="AS1294" s="316"/>
    </row>
    <row r="1295" spans="1:45" s="291" customFormat="1">
      <c r="A1295" s="293"/>
      <c r="B1295" s="375"/>
      <c r="C1295" s="336"/>
      <c r="D1295" s="337"/>
      <c r="H1295" s="338"/>
      <c r="M1295" s="338"/>
      <c r="AS1295" s="316"/>
    </row>
    <row r="1296" spans="1:45" s="291" customFormat="1">
      <c r="A1296" s="293"/>
      <c r="B1296" s="375"/>
      <c r="C1296" s="336"/>
      <c r="D1296" s="337"/>
      <c r="H1296" s="338"/>
      <c r="M1296" s="338"/>
      <c r="AS1296" s="316"/>
    </row>
    <row r="1297" spans="1:45" s="291" customFormat="1">
      <c r="A1297" s="293"/>
      <c r="B1297" s="375"/>
      <c r="C1297" s="336"/>
      <c r="D1297" s="337"/>
      <c r="H1297" s="338"/>
      <c r="M1297" s="338"/>
      <c r="AS1297" s="316"/>
    </row>
    <row r="1298" spans="1:45" s="291" customFormat="1">
      <c r="A1298" s="293"/>
      <c r="B1298" s="375"/>
      <c r="C1298" s="336"/>
      <c r="D1298" s="337"/>
      <c r="H1298" s="338"/>
      <c r="M1298" s="338"/>
      <c r="AS1298" s="316"/>
    </row>
    <row r="1299" spans="1:45" s="291" customFormat="1">
      <c r="A1299" s="293"/>
      <c r="B1299" s="375"/>
      <c r="C1299" s="336"/>
      <c r="D1299" s="337"/>
      <c r="H1299" s="338"/>
      <c r="M1299" s="338"/>
      <c r="AS1299" s="316"/>
    </row>
    <row r="1300" spans="1:45" s="291" customFormat="1">
      <c r="A1300" s="293"/>
      <c r="B1300" s="375"/>
      <c r="C1300" s="336"/>
      <c r="D1300" s="337"/>
      <c r="H1300" s="338"/>
      <c r="M1300" s="338"/>
      <c r="AS1300" s="316"/>
    </row>
    <row r="1301" spans="1:45" s="291" customFormat="1">
      <c r="A1301" s="293"/>
      <c r="B1301" s="375"/>
      <c r="C1301" s="336"/>
      <c r="D1301" s="337"/>
      <c r="H1301" s="338"/>
      <c r="M1301" s="338"/>
      <c r="AS1301" s="316"/>
    </row>
    <row r="1302" spans="1:45" s="291" customFormat="1">
      <c r="A1302" s="293"/>
      <c r="B1302" s="375"/>
      <c r="C1302" s="336"/>
      <c r="D1302" s="337"/>
      <c r="H1302" s="338"/>
      <c r="M1302" s="338"/>
      <c r="AS1302" s="316"/>
    </row>
    <row r="1303" spans="1:45" s="291" customFormat="1">
      <c r="A1303" s="293"/>
      <c r="B1303" s="375"/>
      <c r="C1303" s="336"/>
      <c r="D1303" s="337"/>
      <c r="H1303" s="338"/>
      <c r="M1303" s="338"/>
      <c r="AS1303" s="316"/>
    </row>
    <row r="1304" spans="1:45" s="291" customFormat="1">
      <c r="A1304" s="293"/>
      <c r="B1304" s="375"/>
      <c r="C1304" s="336"/>
      <c r="D1304" s="337"/>
      <c r="H1304" s="338"/>
      <c r="M1304" s="338"/>
      <c r="AS1304" s="316"/>
    </row>
    <row r="1305" spans="1:45" s="291" customFormat="1">
      <c r="A1305" s="293"/>
      <c r="B1305" s="375"/>
      <c r="C1305" s="336"/>
      <c r="D1305" s="337"/>
      <c r="H1305" s="338"/>
      <c r="M1305" s="338"/>
      <c r="AS1305" s="316"/>
    </row>
    <row r="1306" spans="1:45" s="291" customFormat="1">
      <c r="A1306" s="293"/>
      <c r="B1306" s="375"/>
      <c r="C1306" s="336"/>
      <c r="D1306" s="337"/>
      <c r="H1306" s="338"/>
      <c r="M1306" s="338"/>
      <c r="AS1306" s="316"/>
    </row>
    <row r="1307" spans="1:45" s="291" customFormat="1">
      <c r="A1307" s="293"/>
      <c r="B1307" s="375"/>
      <c r="C1307" s="336"/>
      <c r="D1307" s="337"/>
      <c r="H1307" s="338"/>
      <c r="M1307" s="338"/>
      <c r="AS1307" s="316"/>
    </row>
    <row r="1308" spans="1:45" s="291" customFormat="1">
      <c r="A1308" s="293"/>
      <c r="B1308" s="375"/>
      <c r="C1308" s="336"/>
      <c r="D1308" s="337"/>
      <c r="H1308" s="338"/>
      <c r="M1308" s="338"/>
      <c r="AS1308" s="316"/>
    </row>
    <row r="1309" spans="1:45" s="291" customFormat="1">
      <c r="A1309" s="293"/>
      <c r="B1309" s="375"/>
      <c r="C1309" s="336"/>
      <c r="D1309" s="337"/>
      <c r="H1309" s="338"/>
      <c r="M1309" s="338"/>
      <c r="AS1309" s="316"/>
    </row>
    <row r="1310" spans="1:45" s="291" customFormat="1">
      <c r="A1310" s="293"/>
      <c r="B1310" s="375"/>
      <c r="C1310" s="336"/>
      <c r="D1310" s="337"/>
      <c r="H1310" s="338"/>
      <c r="M1310" s="338"/>
      <c r="AS1310" s="316"/>
    </row>
    <row r="1311" spans="1:45" s="291" customFormat="1">
      <c r="A1311" s="293"/>
      <c r="B1311" s="375"/>
      <c r="C1311" s="336"/>
      <c r="D1311" s="337"/>
      <c r="H1311" s="338"/>
      <c r="M1311" s="338"/>
      <c r="AS1311" s="316"/>
    </row>
    <row r="1312" spans="1:45" s="291" customFormat="1">
      <c r="A1312" s="293"/>
      <c r="B1312" s="375"/>
      <c r="C1312" s="336"/>
      <c r="D1312" s="337"/>
      <c r="H1312" s="338"/>
      <c r="M1312" s="338"/>
      <c r="AS1312" s="316"/>
    </row>
    <row r="1313" spans="1:45" s="291" customFormat="1">
      <c r="A1313" s="293"/>
      <c r="B1313" s="375"/>
      <c r="C1313" s="336"/>
      <c r="D1313" s="337"/>
      <c r="H1313" s="338"/>
      <c r="M1313" s="338"/>
      <c r="AS1313" s="316"/>
    </row>
    <row r="1314" spans="1:45" s="291" customFormat="1">
      <c r="A1314" s="293"/>
      <c r="B1314" s="375"/>
      <c r="C1314" s="336"/>
      <c r="D1314" s="337"/>
      <c r="H1314" s="338"/>
      <c r="M1314" s="338"/>
      <c r="AS1314" s="316"/>
    </row>
    <row r="1315" spans="1:45" s="291" customFormat="1">
      <c r="A1315" s="293"/>
      <c r="B1315" s="375"/>
      <c r="C1315" s="336"/>
      <c r="D1315" s="337"/>
      <c r="H1315" s="338"/>
      <c r="M1315" s="338"/>
      <c r="AS1315" s="316"/>
    </row>
    <row r="1316" spans="1:45" s="291" customFormat="1">
      <c r="A1316" s="293"/>
      <c r="B1316" s="375"/>
      <c r="C1316" s="336"/>
      <c r="D1316" s="337"/>
      <c r="H1316" s="338"/>
      <c r="M1316" s="338"/>
      <c r="AS1316" s="316"/>
    </row>
    <row r="1317" spans="1:45" s="291" customFormat="1">
      <c r="A1317" s="293"/>
      <c r="B1317" s="375"/>
      <c r="C1317" s="336"/>
      <c r="D1317" s="337"/>
      <c r="H1317" s="338"/>
      <c r="M1317" s="338"/>
      <c r="AS1317" s="316"/>
    </row>
    <row r="1318" spans="1:45" s="291" customFormat="1">
      <c r="A1318" s="293"/>
      <c r="B1318" s="375"/>
      <c r="C1318" s="336"/>
      <c r="D1318" s="337"/>
      <c r="H1318" s="338"/>
      <c r="M1318" s="338"/>
      <c r="AS1318" s="316"/>
    </row>
    <row r="1319" spans="1:45" s="291" customFormat="1">
      <c r="A1319" s="293"/>
      <c r="B1319" s="375"/>
      <c r="C1319" s="336"/>
      <c r="D1319" s="337"/>
      <c r="H1319" s="338"/>
      <c r="M1319" s="338"/>
      <c r="AS1319" s="316"/>
    </row>
    <row r="1320" spans="1:45" s="291" customFormat="1">
      <c r="A1320" s="293"/>
      <c r="B1320" s="375"/>
      <c r="C1320" s="336"/>
      <c r="D1320" s="337"/>
      <c r="H1320" s="338"/>
      <c r="M1320" s="338"/>
      <c r="AS1320" s="316"/>
    </row>
    <row r="1321" spans="1:45" s="291" customFormat="1">
      <c r="A1321" s="293"/>
      <c r="B1321" s="375"/>
      <c r="C1321" s="336"/>
      <c r="D1321" s="337"/>
      <c r="H1321" s="338"/>
      <c r="M1321" s="338"/>
      <c r="AS1321" s="316"/>
    </row>
    <row r="1322" spans="1:45" s="291" customFormat="1">
      <c r="A1322" s="293"/>
      <c r="B1322" s="375"/>
      <c r="C1322" s="336"/>
      <c r="D1322" s="337"/>
      <c r="H1322" s="338"/>
      <c r="M1322" s="338"/>
      <c r="AS1322" s="316"/>
    </row>
    <row r="1323" spans="1:45" s="291" customFormat="1">
      <c r="A1323" s="293"/>
      <c r="B1323" s="375"/>
      <c r="C1323" s="336"/>
      <c r="D1323" s="337"/>
      <c r="H1323" s="338"/>
      <c r="M1323" s="338"/>
      <c r="AS1323" s="316"/>
    </row>
    <row r="1324" spans="1:45" s="291" customFormat="1">
      <c r="A1324" s="293"/>
      <c r="B1324" s="375"/>
      <c r="C1324" s="336"/>
      <c r="D1324" s="337"/>
      <c r="H1324" s="338"/>
      <c r="M1324" s="338"/>
      <c r="AS1324" s="316"/>
    </row>
    <row r="1325" spans="1:45" s="291" customFormat="1">
      <c r="A1325" s="293"/>
      <c r="B1325" s="375"/>
      <c r="C1325" s="336"/>
      <c r="D1325" s="337"/>
      <c r="H1325" s="338"/>
      <c r="M1325" s="338"/>
      <c r="AS1325" s="316"/>
    </row>
    <row r="1326" spans="1:45" s="291" customFormat="1">
      <c r="A1326" s="293"/>
      <c r="B1326" s="375"/>
      <c r="C1326" s="336"/>
      <c r="D1326" s="337"/>
      <c r="H1326" s="338"/>
      <c r="M1326" s="338"/>
      <c r="AS1326" s="316"/>
    </row>
    <row r="1327" spans="1:45" s="291" customFormat="1">
      <c r="A1327" s="293"/>
      <c r="B1327" s="375"/>
      <c r="C1327" s="336"/>
      <c r="D1327" s="337"/>
      <c r="H1327" s="338"/>
      <c r="M1327" s="338"/>
      <c r="AS1327" s="316"/>
    </row>
    <row r="1328" spans="1:45" s="291" customFormat="1">
      <c r="A1328" s="293"/>
      <c r="B1328" s="375"/>
      <c r="C1328" s="336"/>
      <c r="D1328" s="337"/>
      <c r="H1328" s="338"/>
      <c r="M1328" s="338"/>
      <c r="AS1328" s="316"/>
    </row>
    <row r="1329" spans="1:45" s="291" customFormat="1">
      <c r="A1329" s="293"/>
      <c r="B1329" s="375"/>
      <c r="C1329" s="336"/>
      <c r="D1329" s="337"/>
      <c r="H1329" s="338"/>
      <c r="M1329" s="338"/>
      <c r="AS1329" s="316"/>
    </row>
    <row r="1330" spans="1:45" s="291" customFormat="1">
      <c r="A1330" s="293"/>
      <c r="B1330" s="375"/>
      <c r="C1330" s="336"/>
      <c r="D1330" s="337"/>
      <c r="H1330" s="338"/>
      <c r="M1330" s="338"/>
      <c r="AS1330" s="316"/>
    </row>
    <row r="1331" spans="1:45" s="291" customFormat="1">
      <c r="A1331" s="293"/>
      <c r="B1331" s="375"/>
      <c r="C1331" s="336"/>
      <c r="D1331" s="337"/>
      <c r="H1331" s="338"/>
      <c r="M1331" s="338"/>
      <c r="AS1331" s="316"/>
    </row>
    <row r="1332" spans="1:45" s="291" customFormat="1">
      <c r="A1332" s="293"/>
      <c r="B1332" s="375"/>
      <c r="C1332" s="336"/>
      <c r="D1332" s="337"/>
      <c r="H1332" s="338"/>
      <c r="M1332" s="338"/>
      <c r="AS1332" s="316"/>
    </row>
    <row r="1333" spans="1:45" s="291" customFormat="1">
      <c r="A1333" s="293"/>
      <c r="B1333" s="375"/>
      <c r="C1333" s="336"/>
      <c r="D1333" s="337"/>
      <c r="H1333" s="338"/>
      <c r="M1333" s="338"/>
      <c r="AS1333" s="316"/>
    </row>
    <row r="1334" spans="1:45" s="291" customFormat="1">
      <c r="A1334" s="293"/>
      <c r="B1334" s="375"/>
      <c r="C1334" s="336"/>
      <c r="D1334" s="337"/>
      <c r="H1334" s="338"/>
      <c r="M1334" s="338"/>
      <c r="AS1334" s="316"/>
    </row>
    <row r="1335" spans="1:45" s="291" customFormat="1">
      <c r="A1335" s="293"/>
      <c r="B1335" s="375"/>
      <c r="C1335" s="336"/>
      <c r="D1335" s="337"/>
      <c r="H1335" s="338"/>
      <c r="M1335" s="338"/>
      <c r="AS1335" s="316"/>
    </row>
    <row r="1336" spans="1:45" s="291" customFormat="1">
      <c r="A1336" s="293"/>
      <c r="B1336" s="375"/>
      <c r="C1336" s="336"/>
      <c r="D1336" s="337"/>
      <c r="H1336" s="338"/>
      <c r="M1336" s="338"/>
      <c r="AS1336" s="316"/>
    </row>
    <row r="1337" spans="1:45" s="291" customFormat="1">
      <c r="A1337" s="293"/>
      <c r="B1337" s="375"/>
      <c r="C1337" s="336"/>
      <c r="D1337" s="337"/>
      <c r="H1337" s="338"/>
      <c r="M1337" s="338"/>
      <c r="AS1337" s="316"/>
    </row>
    <row r="1338" spans="1:45" s="291" customFormat="1">
      <c r="A1338" s="293"/>
      <c r="B1338" s="375"/>
      <c r="C1338" s="336"/>
      <c r="D1338" s="337"/>
      <c r="H1338" s="338"/>
      <c r="M1338" s="338"/>
      <c r="AS1338" s="316"/>
    </row>
    <row r="1339" spans="1:45" s="291" customFormat="1">
      <c r="A1339" s="293"/>
      <c r="B1339" s="375"/>
      <c r="C1339" s="336"/>
      <c r="D1339" s="337"/>
      <c r="H1339" s="338"/>
      <c r="M1339" s="338"/>
      <c r="AS1339" s="316"/>
    </row>
    <row r="1340" spans="1:45" s="291" customFormat="1">
      <c r="A1340" s="293"/>
      <c r="B1340" s="375"/>
      <c r="C1340" s="336"/>
      <c r="D1340" s="337"/>
      <c r="H1340" s="338"/>
      <c r="M1340" s="338"/>
      <c r="AS1340" s="316"/>
    </row>
    <row r="1341" spans="1:45" s="291" customFormat="1">
      <c r="A1341" s="293"/>
      <c r="B1341" s="375"/>
      <c r="C1341" s="336"/>
      <c r="D1341" s="337"/>
      <c r="H1341" s="338"/>
      <c r="M1341" s="338"/>
      <c r="AS1341" s="316"/>
    </row>
    <row r="1342" spans="1:45" s="291" customFormat="1">
      <c r="A1342" s="293"/>
      <c r="B1342" s="375"/>
      <c r="C1342" s="336"/>
      <c r="D1342" s="337"/>
      <c r="H1342" s="338"/>
      <c r="M1342" s="338"/>
      <c r="AS1342" s="316"/>
    </row>
    <row r="1343" spans="1:45" s="291" customFormat="1">
      <c r="A1343" s="293"/>
      <c r="B1343" s="375"/>
      <c r="C1343" s="336"/>
      <c r="D1343" s="337"/>
      <c r="H1343" s="338"/>
      <c r="M1343" s="338"/>
      <c r="AS1343" s="316"/>
    </row>
    <row r="1344" spans="1:45" s="291" customFormat="1">
      <c r="A1344" s="293"/>
      <c r="B1344" s="375"/>
      <c r="C1344" s="336"/>
      <c r="D1344" s="337"/>
      <c r="H1344" s="338"/>
      <c r="M1344" s="338"/>
      <c r="AS1344" s="316"/>
    </row>
    <row r="1345" spans="1:45" s="291" customFormat="1">
      <c r="A1345" s="293"/>
      <c r="B1345" s="375"/>
      <c r="C1345" s="336"/>
      <c r="D1345" s="337"/>
      <c r="H1345" s="338"/>
      <c r="M1345" s="338"/>
      <c r="AS1345" s="316"/>
    </row>
    <row r="1346" spans="1:45" s="291" customFormat="1">
      <c r="A1346" s="293"/>
      <c r="B1346" s="375"/>
      <c r="C1346" s="336"/>
      <c r="D1346" s="337"/>
      <c r="H1346" s="338"/>
      <c r="M1346" s="338"/>
      <c r="AS1346" s="316"/>
    </row>
    <row r="1347" spans="1:45" s="291" customFormat="1">
      <c r="A1347" s="293"/>
      <c r="B1347" s="375"/>
      <c r="C1347" s="336"/>
      <c r="D1347" s="337"/>
      <c r="H1347" s="338"/>
      <c r="M1347" s="338"/>
      <c r="AS1347" s="316"/>
    </row>
    <row r="1348" spans="1:45" s="291" customFormat="1">
      <c r="A1348" s="293"/>
      <c r="B1348" s="375"/>
      <c r="C1348" s="336"/>
      <c r="D1348" s="337"/>
      <c r="H1348" s="338"/>
      <c r="M1348" s="338"/>
      <c r="AS1348" s="316"/>
    </row>
    <row r="1349" spans="1:45" s="291" customFormat="1">
      <c r="A1349" s="293"/>
      <c r="B1349" s="375"/>
      <c r="C1349" s="336"/>
      <c r="D1349" s="337"/>
      <c r="H1349" s="338"/>
      <c r="M1349" s="338"/>
      <c r="AS1349" s="316"/>
    </row>
    <row r="1350" spans="1:45" s="291" customFormat="1">
      <c r="A1350" s="293"/>
      <c r="B1350" s="375"/>
      <c r="C1350" s="336"/>
      <c r="D1350" s="337"/>
      <c r="H1350" s="338"/>
      <c r="M1350" s="338"/>
      <c r="AS1350" s="316"/>
    </row>
    <row r="1351" spans="1:45" s="291" customFormat="1">
      <c r="A1351" s="293"/>
      <c r="B1351" s="375"/>
      <c r="C1351" s="336"/>
      <c r="D1351" s="337"/>
      <c r="H1351" s="338"/>
      <c r="M1351" s="338"/>
      <c r="AS1351" s="316"/>
    </row>
    <row r="1352" spans="1:45" s="291" customFormat="1">
      <c r="A1352" s="293"/>
      <c r="B1352" s="375"/>
      <c r="C1352" s="336"/>
      <c r="D1352" s="337"/>
      <c r="H1352" s="338"/>
      <c r="M1352" s="338"/>
      <c r="AS1352" s="316"/>
    </row>
    <row r="1353" spans="1:45" s="291" customFormat="1">
      <c r="A1353" s="293"/>
      <c r="B1353" s="375"/>
      <c r="C1353" s="336"/>
      <c r="D1353" s="337"/>
      <c r="H1353" s="338"/>
      <c r="M1353" s="338"/>
      <c r="AS1353" s="316"/>
    </row>
    <row r="1354" spans="1:45" s="291" customFormat="1">
      <c r="A1354" s="293"/>
      <c r="B1354" s="375"/>
      <c r="C1354" s="336"/>
      <c r="D1354" s="337"/>
      <c r="H1354" s="338"/>
      <c r="M1354" s="338"/>
      <c r="AS1354" s="316"/>
    </row>
    <row r="1355" spans="1:45" s="291" customFormat="1">
      <c r="A1355" s="293"/>
      <c r="B1355" s="375"/>
      <c r="C1355" s="336"/>
      <c r="D1355" s="337"/>
      <c r="H1355" s="338"/>
      <c r="M1355" s="338"/>
      <c r="AS1355" s="316"/>
    </row>
    <row r="1356" spans="1:45" s="291" customFormat="1">
      <c r="A1356" s="293"/>
      <c r="B1356" s="375"/>
      <c r="C1356" s="336"/>
      <c r="D1356" s="337"/>
      <c r="H1356" s="338"/>
      <c r="M1356" s="338"/>
      <c r="AS1356" s="316"/>
    </row>
    <row r="1357" spans="1:45" s="291" customFormat="1">
      <c r="A1357" s="293"/>
      <c r="B1357" s="375"/>
      <c r="C1357" s="336"/>
      <c r="D1357" s="337"/>
      <c r="H1357" s="338"/>
      <c r="M1357" s="338"/>
      <c r="AS1357" s="316"/>
    </row>
    <row r="1358" spans="1:45" s="291" customFormat="1">
      <c r="A1358" s="293"/>
      <c r="B1358" s="375"/>
      <c r="C1358" s="336"/>
      <c r="D1358" s="337"/>
      <c r="H1358" s="338"/>
      <c r="M1358" s="338"/>
      <c r="AS1358" s="316"/>
    </row>
    <row r="1359" spans="1:45" s="291" customFormat="1">
      <c r="A1359" s="293"/>
      <c r="B1359" s="375"/>
      <c r="C1359" s="336"/>
      <c r="D1359" s="337"/>
      <c r="H1359" s="338"/>
      <c r="M1359" s="338"/>
      <c r="AS1359" s="316"/>
    </row>
    <row r="1360" spans="1:45" s="291" customFormat="1">
      <c r="A1360" s="293"/>
      <c r="B1360" s="375"/>
      <c r="C1360" s="336"/>
      <c r="D1360" s="337"/>
      <c r="H1360" s="338"/>
      <c r="M1360" s="338"/>
      <c r="AS1360" s="316"/>
    </row>
    <row r="1361" spans="1:45" s="291" customFormat="1">
      <c r="A1361" s="293"/>
      <c r="B1361" s="375"/>
      <c r="C1361" s="336"/>
      <c r="D1361" s="337"/>
      <c r="H1361" s="338"/>
      <c r="M1361" s="338"/>
      <c r="AS1361" s="316"/>
    </row>
    <row r="1362" spans="1:45" s="291" customFormat="1">
      <c r="A1362" s="293"/>
      <c r="B1362" s="375"/>
      <c r="C1362" s="336"/>
      <c r="D1362" s="337"/>
      <c r="H1362" s="338"/>
      <c r="M1362" s="338"/>
      <c r="AS1362" s="316"/>
    </row>
    <row r="1363" spans="1:45" s="291" customFormat="1">
      <c r="A1363" s="293"/>
      <c r="B1363" s="375"/>
      <c r="C1363" s="336"/>
      <c r="D1363" s="337"/>
      <c r="H1363" s="338"/>
      <c r="M1363" s="338"/>
      <c r="AS1363" s="316"/>
    </row>
    <row r="1364" spans="1:45" s="291" customFormat="1">
      <c r="A1364" s="293"/>
      <c r="B1364" s="375"/>
      <c r="C1364" s="336"/>
      <c r="D1364" s="337"/>
      <c r="H1364" s="338"/>
      <c r="M1364" s="338"/>
      <c r="AS1364" s="316"/>
    </row>
    <row r="1365" spans="1:45" s="291" customFormat="1">
      <c r="A1365" s="293"/>
      <c r="B1365" s="375"/>
      <c r="C1365" s="336"/>
      <c r="D1365" s="337"/>
      <c r="H1365" s="338"/>
      <c r="M1365" s="338"/>
      <c r="AS1365" s="316"/>
    </row>
    <row r="1366" spans="1:45" s="291" customFormat="1">
      <c r="A1366" s="293"/>
      <c r="B1366" s="375"/>
      <c r="C1366" s="336"/>
      <c r="D1366" s="337"/>
      <c r="H1366" s="338"/>
      <c r="M1366" s="338"/>
      <c r="AS1366" s="316"/>
    </row>
    <row r="1367" spans="1:45" s="291" customFormat="1">
      <c r="A1367" s="293"/>
      <c r="B1367" s="375"/>
      <c r="C1367" s="336"/>
      <c r="D1367" s="337"/>
      <c r="H1367" s="338"/>
      <c r="M1367" s="338"/>
      <c r="AS1367" s="316"/>
    </row>
    <row r="1368" spans="1:45" s="291" customFormat="1">
      <c r="A1368" s="293"/>
      <c r="B1368" s="375"/>
      <c r="C1368" s="336"/>
      <c r="D1368" s="337"/>
      <c r="H1368" s="338"/>
      <c r="M1368" s="338"/>
      <c r="AS1368" s="316"/>
    </row>
    <row r="1369" spans="1:45" s="291" customFormat="1">
      <c r="A1369" s="293"/>
      <c r="B1369" s="375"/>
      <c r="C1369" s="336"/>
      <c r="D1369" s="337"/>
      <c r="H1369" s="338"/>
      <c r="M1369" s="338"/>
      <c r="AS1369" s="316"/>
    </row>
    <row r="1370" spans="1:45" s="291" customFormat="1">
      <c r="A1370" s="293"/>
      <c r="B1370" s="375"/>
      <c r="C1370" s="336"/>
      <c r="D1370" s="337"/>
      <c r="H1370" s="338"/>
      <c r="M1370" s="338"/>
      <c r="AS1370" s="316"/>
    </row>
    <row r="1371" spans="1:45" s="291" customFormat="1">
      <c r="A1371" s="293"/>
      <c r="B1371" s="375"/>
      <c r="C1371" s="336"/>
      <c r="D1371" s="337"/>
      <c r="H1371" s="338"/>
      <c r="M1371" s="338"/>
      <c r="AS1371" s="316"/>
    </row>
    <row r="1372" spans="1:45" s="291" customFormat="1">
      <c r="A1372" s="293"/>
      <c r="B1372" s="375"/>
      <c r="C1372" s="336"/>
      <c r="D1372" s="337"/>
      <c r="H1372" s="338"/>
      <c r="M1372" s="338"/>
      <c r="AS1372" s="316"/>
    </row>
    <row r="1373" spans="1:45" s="291" customFormat="1">
      <c r="A1373" s="293"/>
      <c r="B1373" s="375"/>
      <c r="C1373" s="336"/>
      <c r="D1373" s="337"/>
      <c r="H1373" s="338"/>
      <c r="M1373" s="338"/>
      <c r="AS1373" s="316"/>
    </row>
    <row r="1374" spans="1:45" s="291" customFormat="1">
      <c r="A1374" s="293"/>
      <c r="B1374" s="375"/>
      <c r="C1374" s="336"/>
      <c r="D1374" s="337"/>
      <c r="H1374" s="338"/>
      <c r="M1374" s="338"/>
      <c r="AS1374" s="316"/>
    </row>
    <row r="1375" spans="1:45" s="291" customFormat="1">
      <c r="A1375" s="293"/>
      <c r="B1375" s="375"/>
      <c r="C1375" s="336"/>
      <c r="D1375" s="337"/>
      <c r="H1375" s="338"/>
      <c r="M1375" s="338"/>
      <c r="AS1375" s="316"/>
    </row>
    <row r="1376" spans="1:45" s="291" customFormat="1">
      <c r="A1376" s="293"/>
      <c r="B1376" s="375"/>
      <c r="C1376" s="336"/>
      <c r="D1376" s="337"/>
      <c r="H1376" s="338"/>
      <c r="M1376" s="338"/>
      <c r="AS1376" s="316"/>
    </row>
    <row r="1377" spans="1:45" s="291" customFormat="1">
      <c r="A1377" s="293"/>
      <c r="B1377" s="375"/>
      <c r="C1377" s="336"/>
      <c r="D1377" s="337"/>
      <c r="H1377" s="338"/>
      <c r="M1377" s="338"/>
      <c r="AS1377" s="316"/>
    </row>
    <row r="1378" spans="1:45" s="291" customFormat="1">
      <c r="A1378" s="293"/>
      <c r="B1378" s="375"/>
      <c r="C1378" s="336"/>
      <c r="D1378" s="337"/>
      <c r="H1378" s="338"/>
      <c r="M1378" s="338"/>
      <c r="AS1378" s="316"/>
    </row>
    <row r="1379" spans="1:45" s="291" customFormat="1">
      <c r="A1379" s="293"/>
      <c r="B1379" s="375"/>
      <c r="C1379" s="336"/>
      <c r="D1379" s="337"/>
      <c r="H1379" s="338"/>
      <c r="M1379" s="338"/>
      <c r="AS1379" s="316"/>
    </row>
    <row r="1380" spans="1:45" s="291" customFormat="1">
      <c r="A1380" s="293"/>
      <c r="B1380" s="375"/>
      <c r="C1380" s="336"/>
      <c r="D1380" s="337"/>
      <c r="H1380" s="338"/>
      <c r="M1380" s="338"/>
      <c r="AS1380" s="316"/>
    </row>
    <row r="1381" spans="1:45" s="291" customFormat="1">
      <c r="A1381" s="293"/>
      <c r="B1381" s="375"/>
      <c r="C1381" s="336"/>
      <c r="D1381" s="337"/>
      <c r="H1381" s="338"/>
      <c r="M1381" s="338"/>
      <c r="AS1381" s="316"/>
    </row>
    <row r="1382" spans="1:45" s="291" customFormat="1">
      <c r="A1382" s="293"/>
      <c r="B1382" s="375"/>
      <c r="C1382" s="336"/>
      <c r="D1382" s="337"/>
      <c r="H1382" s="338"/>
      <c r="M1382" s="338"/>
      <c r="AS1382" s="316"/>
    </row>
    <row r="1383" spans="1:45" s="291" customFormat="1">
      <c r="A1383" s="293"/>
      <c r="B1383" s="375"/>
      <c r="C1383" s="336"/>
      <c r="D1383" s="337"/>
      <c r="H1383" s="338"/>
      <c r="M1383" s="338"/>
      <c r="AS1383" s="316"/>
    </row>
    <row r="1384" spans="1:45" s="291" customFormat="1">
      <c r="A1384" s="293"/>
      <c r="B1384" s="375"/>
      <c r="C1384" s="336"/>
      <c r="D1384" s="337"/>
      <c r="H1384" s="338"/>
      <c r="M1384" s="338"/>
      <c r="AS1384" s="316"/>
    </row>
    <row r="1385" spans="1:45" s="291" customFormat="1">
      <c r="A1385" s="293"/>
      <c r="B1385" s="375"/>
      <c r="C1385" s="336"/>
      <c r="D1385" s="337"/>
      <c r="H1385" s="338"/>
      <c r="M1385" s="338"/>
      <c r="AS1385" s="316"/>
    </row>
    <row r="1386" spans="1:45" s="291" customFormat="1">
      <c r="A1386" s="293"/>
      <c r="B1386" s="375"/>
      <c r="C1386" s="336"/>
      <c r="D1386" s="337"/>
      <c r="H1386" s="338"/>
      <c r="M1386" s="338"/>
      <c r="AS1386" s="316"/>
    </row>
    <row r="1387" spans="1:45" s="291" customFormat="1">
      <c r="A1387" s="293"/>
      <c r="B1387" s="375"/>
      <c r="C1387" s="336"/>
      <c r="D1387" s="337"/>
      <c r="H1387" s="338"/>
      <c r="M1387" s="338"/>
      <c r="AS1387" s="316"/>
    </row>
    <row r="1388" spans="1:45" s="291" customFormat="1">
      <c r="A1388" s="293"/>
      <c r="B1388" s="375"/>
      <c r="C1388" s="336"/>
      <c r="D1388" s="337"/>
      <c r="H1388" s="338"/>
      <c r="M1388" s="338"/>
      <c r="AS1388" s="316"/>
    </row>
    <row r="1389" spans="1:45" s="291" customFormat="1">
      <c r="A1389" s="293"/>
      <c r="B1389" s="375"/>
      <c r="C1389" s="336"/>
      <c r="D1389" s="337"/>
      <c r="H1389" s="338"/>
      <c r="M1389" s="338"/>
      <c r="AS1389" s="316"/>
    </row>
    <row r="1390" spans="1:45" s="291" customFormat="1">
      <c r="A1390" s="293"/>
      <c r="B1390" s="375"/>
      <c r="C1390" s="336"/>
      <c r="D1390" s="337"/>
      <c r="H1390" s="338"/>
      <c r="M1390" s="338"/>
      <c r="AS1390" s="316"/>
    </row>
    <row r="1391" spans="1:45" s="291" customFormat="1">
      <c r="A1391" s="293"/>
      <c r="B1391" s="375"/>
      <c r="C1391" s="336"/>
      <c r="D1391" s="337"/>
      <c r="H1391" s="338"/>
      <c r="M1391" s="338"/>
      <c r="AS1391" s="316"/>
    </row>
    <row r="1392" spans="1:45" s="291" customFormat="1">
      <c r="A1392" s="293"/>
      <c r="B1392" s="375"/>
      <c r="C1392" s="336"/>
      <c r="D1392" s="337"/>
      <c r="H1392" s="338"/>
      <c r="M1392" s="338"/>
      <c r="AS1392" s="316"/>
    </row>
    <row r="1393" spans="1:45" s="291" customFormat="1">
      <c r="A1393" s="293"/>
      <c r="B1393" s="375"/>
      <c r="C1393" s="336"/>
      <c r="D1393" s="337"/>
      <c r="H1393" s="338"/>
      <c r="M1393" s="338"/>
      <c r="AS1393" s="316"/>
    </row>
    <row r="1394" spans="1:45" s="291" customFormat="1">
      <c r="A1394" s="293"/>
      <c r="B1394" s="375"/>
      <c r="C1394" s="336"/>
      <c r="D1394" s="337"/>
      <c r="H1394" s="338"/>
      <c r="M1394" s="338"/>
      <c r="AS1394" s="316"/>
    </row>
    <row r="1395" spans="1:45" s="291" customFormat="1">
      <c r="A1395" s="293"/>
      <c r="B1395" s="375"/>
      <c r="C1395" s="336"/>
      <c r="D1395" s="337"/>
      <c r="H1395" s="338"/>
      <c r="M1395" s="338"/>
      <c r="AS1395" s="316"/>
    </row>
    <row r="1396" spans="1:45" s="291" customFormat="1">
      <c r="A1396" s="293"/>
      <c r="B1396" s="375"/>
      <c r="C1396" s="336"/>
      <c r="D1396" s="337"/>
      <c r="H1396" s="338"/>
      <c r="M1396" s="338"/>
      <c r="AS1396" s="316"/>
    </row>
    <row r="1397" spans="1:45" s="291" customFormat="1">
      <c r="A1397" s="293"/>
      <c r="B1397" s="375"/>
      <c r="C1397" s="336"/>
      <c r="D1397" s="337"/>
      <c r="H1397" s="338"/>
      <c r="M1397" s="338"/>
      <c r="AS1397" s="316"/>
    </row>
    <row r="1398" spans="1:45" s="291" customFormat="1">
      <c r="A1398" s="293"/>
      <c r="B1398" s="375"/>
      <c r="C1398" s="336"/>
      <c r="D1398" s="337"/>
      <c r="H1398" s="338"/>
      <c r="M1398" s="338"/>
      <c r="AS1398" s="316"/>
    </row>
    <row r="1399" spans="1:45" s="291" customFormat="1">
      <c r="A1399" s="293"/>
      <c r="B1399" s="375"/>
      <c r="C1399" s="336"/>
      <c r="D1399" s="337"/>
      <c r="H1399" s="338"/>
      <c r="M1399" s="338"/>
      <c r="AS1399" s="316"/>
    </row>
    <row r="1400" spans="1:45" s="291" customFormat="1">
      <c r="A1400" s="293"/>
      <c r="B1400" s="375"/>
      <c r="C1400" s="336"/>
      <c r="D1400" s="337"/>
      <c r="H1400" s="338"/>
      <c r="M1400" s="338"/>
      <c r="AS1400" s="316"/>
    </row>
    <row r="1401" spans="1:45" s="291" customFormat="1">
      <c r="A1401" s="293"/>
      <c r="B1401" s="375"/>
      <c r="C1401" s="336"/>
      <c r="D1401" s="337"/>
      <c r="H1401" s="338"/>
      <c r="M1401" s="338"/>
      <c r="AS1401" s="316"/>
    </row>
    <row r="1402" spans="1:45" s="291" customFormat="1">
      <c r="A1402" s="293"/>
      <c r="B1402" s="375"/>
      <c r="C1402" s="336"/>
      <c r="D1402" s="337"/>
      <c r="H1402" s="338"/>
      <c r="M1402" s="338"/>
      <c r="AS1402" s="316"/>
    </row>
    <row r="1403" spans="1:45" s="291" customFormat="1">
      <c r="A1403" s="293"/>
      <c r="B1403" s="375"/>
      <c r="C1403" s="336"/>
      <c r="D1403" s="337"/>
      <c r="H1403" s="338"/>
      <c r="M1403" s="338"/>
      <c r="AS1403" s="316"/>
    </row>
    <row r="1404" spans="1:45" s="291" customFormat="1">
      <c r="A1404" s="293"/>
      <c r="B1404" s="375"/>
      <c r="C1404" s="336"/>
      <c r="D1404" s="337"/>
      <c r="H1404" s="338"/>
      <c r="M1404" s="338"/>
      <c r="AS1404" s="316"/>
    </row>
    <row r="1405" spans="1:45" s="291" customFormat="1">
      <c r="A1405" s="293"/>
      <c r="B1405" s="375"/>
      <c r="C1405" s="336"/>
      <c r="D1405" s="337"/>
      <c r="H1405" s="338"/>
      <c r="M1405" s="338"/>
      <c r="AS1405" s="316"/>
    </row>
    <row r="1406" spans="1:45" s="291" customFormat="1">
      <c r="A1406" s="293"/>
      <c r="B1406" s="375"/>
      <c r="C1406" s="336"/>
      <c r="D1406" s="337"/>
      <c r="H1406" s="338"/>
      <c r="M1406" s="338"/>
      <c r="AS1406" s="316"/>
    </row>
    <row r="1407" spans="1:45" s="291" customFormat="1">
      <c r="A1407" s="293"/>
      <c r="B1407" s="375"/>
      <c r="C1407" s="336"/>
      <c r="D1407" s="337"/>
      <c r="H1407" s="338"/>
      <c r="M1407" s="338"/>
      <c r="AS1407" s="316"/>
    </row>
    <row r="1408" spans="1:45" s="291" customFormat="1">
      <c r="A1408" s="293"/>
      <c r="B1408" s="375"/>
      <c r="C1408" s="336"/>
      <c r="D1408" s="337"/>
      <c r="H1408" s="338"/>
      <c r="M1408" s="338"/>
      <c r="AS1408" s="316"/>
    </row>
    <row r="1409" spans="1:45" s="291" customFormat="1">
      <c r="A1409" s="293"/>
      <c r="B1409" s="375"/>
      <c r="C1409" s="336"/>
      <c r="D1409" s="337"/>
      <c r="H1409" s="338"/>
      <c r="M1409" s="338"/>
      <c r="AS1409" s="316"/>
    </row>
    <row r="1410" spans="1:45" s="291" customFormat="1">
      <c r="A1410" s="293"/>
      <c r="B1410" s="375"/>
      <c r="C1410" s="336"/>
      <c r="D1410" s="337"/>
      <c r="H1410" s="338"/>
      <c r="M1410" s="338"/>
      <c r="AS1410" s="316"/>
    </row>
    <row r="1411" spans="1:45" s="291" customFormat="1">
      <c r="A1411" s="293"/>
      <c r="B1411" s="375"/>
      <c r="C1411" s="336"/>
      <c r="D1411" s="337"/>
      <c r="H1411" s="338"/>
      <c r="M1411" s="338"/>
      <c r="AS1411" s="316"/>
    </row>
    <row r="1412" spans="1:45" s="291" customFormat="1">
      <c r="A1412" s="293"/>
      <c r="B1412" s="375"/>
      <c r="C1412" s="336"/>
      <c r="D1412" s="337"/>
      <c r="H1412" s="338"/>
      <c r="M1412" s="338"/>
      <c r="AS1412" s="316"/>
    </row>
    <row r="1413" spans="1:45" s="291" customFormat="1">
      <c r="A1413" s="293"/>
      <c r="B1413" s="375"/>
      <c r="C1413" s="336"/>
      <c r="D1413" s="337"/>
      <c r="H1413" s="338"/>
      <c r="M1413" s="338"/>
      <c r="AS1413" s="316"/>
    </row>
    <row r="1414" spans="1:45" s="291" customFormat="1">
      <c r="A1414" s="293"/>
      <c r="B1414" s="375"/>
      <c r="C1414" s="336"/>
      <c r="D1414" s="337"/>
      <c r="H1414" s="338"/>
      <c r="M1414" s="338"/>
      <c r="AS1414" s="316"/>
    </row>
    <row r="1415" spans="1:45" s="291" customFormat="1">
      <c r="A1415" s="293"/>
      <c r="B1415" s="375"/>
      <c r="C1415" s="336"/>
      <c r="D1415" s="337"/>
      <c r="H1415" s="338"/>
      <c r="M1415" s="338"/>
      <c r="AS1415" s="316"/>
    </row>
    <row r="1416" spans="1:45" s="291" customFormat="1">
      <c r="A1416" s="293"/>
      <c r="B1416" s="375"/>
      <c r="C1416" s="336"/>
      <c r="D1416" s="337"/>
      <c r="H1416" s="338"/>
      <c r="M1416" s="338"/>
      <c r="AS1416" s="316"/>
    </row>
    <row r="1417" spans="1:45" s="291" customFormat="1">
      <c r="A1417" s="293"/>
      <c r="B1417" s="375"/>
      <c r="C1417" s="336"/>
      <c r="D1417" s="337"/>
      <c r="H1417" s="338"/>
      <c r="M1417" s="338"/>
      <c r="AS1417" s="316"/>
    </row>
    <row r="1418" spans="1:45" s="291" customFormat="1">
      <c r="A1418" s="293"/>
      <c r="B1418" s="375"/>
      <c r="C1418" s="336"/>
      <c r="D1418" s="337"/>
      <c r="H1418" s="338"/>
      <c r="M1418" s="338"/>
      <c r="AS1418" s="316"/>
    </row>
    <row r="1419" spans="1:45" s="291" customFormat="1">
      <c r="A1419" s="293"/>
      <c r="B1419" s="375"/>
      <c r="C1419" s="336"/>
      <c r="D1419" s="337"/>
      <c r="H1419" s="338"/>
      <c r="M1419" s="338"/>
      <c r="AS1419" s="316"/>
    </row>
    <row r="1420" spans="1:45" s="291" customFormat="1">
      <c r="A1420" s="293"/>
      <c r="B1420" s="375"/>
      <c r="C1420" s="336"/>
      <c r="D1420" s="337"/>
      <c r="H1420" s="338"/>
      <c r="M1420" s="338"/>
      <c r="AS1420" s="316"/>
    </row>
    <row r="1421" spans="1:45" s="291" customFormat="1">
      <c r="A1421" s="293"/>
      <c r="B1421" s="375"/>
      <c r="C1421" s="336"/>
      <c r="D1421" s="337"/>
      <c r="H1421" s="338"/>
      <c r="M1421" s="338"/>
      <c r="AS1421" s="316"/>
    </row>
    <row r="1422" spans="1:45" s="291" customFormat="1">
      <c r="A1422" s="293"/>
      <c r="B1422" s="375"/>
      <c r="C1422" s="336"/>
      <c r="D1422" s="337"/>
      <c r="H1422" s="338"/>
      <c r="M1422" s="338"/>
      <c r="AS1422" s="316"/>
    </row>
    <row r="1423" spans="1:45" s="291" customFormat="1">
      <c r="A1423" s="293"/>
      <c r="B1423" s="375"/>
      <c r="C1423" s="336"/>
      <c r="D1423" s="337"/>
      <c r="H1423" s="338"/>
      <c r="M1423" s="338"/>
      <c r="AS1423" s="316"/>
    </row>
    <row r="1424" spans="1:45" s="291" customFormat="1">
      <c r="A1424" s="293"/>
      <c r="B1424" s="375"/>
      <c r="C1424" s="336"/>
      <c r="D1424" s="337"/>
      <c r="H1424" s="338"/>
      <c r="M1424" s="338"/>
      <c r="AS1424" s="316"/>
    </row>
    <row r="1425" spans="1:45" s="291" customFormat="1">
      <c r="A1425" s="293"/>
      <c r="B1425" s="375"/>
      <c r="C1425" s="336"/>
      <c r="D1425" s="337"/>
      <c r="H1425" s="338"/>
      <c r="M1425" s="338"/>
      <c r="AS1425" s="316"/>
    </row>
    <row r="1426" spans="1:45" s="291" customFormat="1">
      <c r="A1426" s="293"/>
      <c r="B1426" s="375"/>
      <c r="C1426" s="336"/>
      <c r="D1426" s="337"/>
      <c r="H1426" s="338"/>
      <c r="M1426" s="338"/>
      <c r="AS1426" s="316"/>
    </row>
    <row r="1427" spans="1:45" s="291" customFormat="1">
      <c r="A1427" s="293"/>
      <c r="B1427" s="375"/>
      <c r="C1427" s="336"/>
      <c r="D1427" s="337"/>
      <c r="H1427" s="338"/>
      <c r="M1427" s="338"/>
      <c r="AS1427" s="316"/>
    </row>
    <row r="1428" spans="1:45" s="291" customFormat="1">
      <c r="A1428" s="293"/>
      <c r="B1428" s="375"/>
      <c r="C1428" s="336"/>
      <c r="D1428" s="337"/>
      <c r="H1428" s="338"/>
      <c r="M1428" s="338"/>
      <c r="AS1428" s="316"/>
    </row>
    <row r="1429" spans="1:45" s="291" customFormat="1">
      <c r="A1429" s="293"/>
      <c r="B1429" s="375"/>
      <c r="C1429" s="336"/>
      <c r="D1429" s="337"/>
      <c r="H1429" s="338"/>
      <c r="M1429" s="338"/>
      <c r="AS1429" s="316"/>
    </row>
    <row r="1430" spans="1:45" s="291" customFormat="1">
      <c r="A1430" s="293"/>
      <c r="B1430" s="375"/>
      <c r="C1430" s="336"/>
      <c r="D1430" s="337"/>
      <c r="H1430" s="338"/>
      <c r="M1430" s="338"/>
      <c r="AS1430" s="316"/>
    </row>
    <row r="1431" spans="1:45" s="291" customFormat="1">
      <c r="A1431" s="293"/>
      <c r="B1431" s="375"/>
      <c r="C1431" s="336"/>
      <c r="D1431" s="337"/>
      <c r="H1431" s="338"/>
      <c r="M1431" s="338"/>
      <c r="AS1431" s="316"/>
    </row>
    <row r="1432" spans="1:45" s="291" customFormat="1">
      <c r="A1432" s="293"/>
      <c r="B1432" s="375"/>
      <c r="C1432" s="336"/>
      <c r="D1432" s="337"/>
      <c r="H1432" s="338"/>
      <c r="M1432" s="338"/>
      <c r="AS1432" s="316"/>
    </row>
    <row r="1433" spans="1:45" s="291" customFormat="1">
      <c r="A1433" s="293"/>
      <c r="B1433" s="375"/>
      <c r="C1433" s="336"/>
      <c r="D1433" s="337"/>
      <c r="H1433" s="338"/>
      <c r="M1433" s="338"/>
      <c r="AS1433" s="316"/>
    </row>
    <row r="1434" spans="1:45" s="291" customFormat="1">
      <c r="A1434" s="293"/>
      <c r="B1434" s="375"/>
      <c r="C1434" s="336"/>
      <c r="D1434" s="337"/>
      <c r="H1434" s="338"/>
      <c r="M1434" s="338"/>
      <c r="AS1434" s="316"/>
    </row>
    <row r="1435" spans="1:45" s="291" customFormat="1">
      <c r="A1435" s="293"/>
      <c r="B1435" s="375"/>
      <c r="C1435" s="336"/>
      <c r="D1435" s="337"/>
      <c r="H1435" s="338"/>
      <c r="M1435" s="338"/>
      <c r="AS1435" s="316"/>
    </row>
    <row r="1436" spans="1:45" s="291" customFormat="1">
      <c r="A1436" s="293"/>
      <c r="B1436" s="375"/>
      <c r="C1436" s="336"/>
      <c r="D1436" s="337"/>
      <c r="H1436" s="338"/>
      <c r="M1436" s="338"/>
      <c r="AS1436" s="316"/>
    </row>
    <row r="1437" spans="1:45" s="291" customFormat="1">
      <c r="A1437" s="293"/>
      <c r="B1437" s="375"/>
      <c r="C1437" s="336"/>
      <c r="D1437" s="337"/>
      <c r="H1437" s="338"/>
      <c r="M1437" s="338"/>
      <c r="AS1437" s="316"/>
    </row>
    <row r="1438" spans="1:45" s="291" customFormat="1">
      <c r="A1438" s="293"/>
      <c r="B1438" s="375"/>
      <c r="C1438" s="336"/>
      <c r="D1438" s="337"/>
      <c r="H1438" s="338"/>
      <c r="M1438" s="338"/>
      <c r="AS1438" s="316"/>
    </row>
    <row r="1439" spans="1:45" s="291" customFormat="1">
      <c r="A1439" s="293"/>
      <c r="B1439" s="375"/>
      <c r="C1439" s="336"/>
      <c r="D1439" s="337"/>
      <c r="H1439" s="338"/>
      <c r="M1439" s="338"/>
      <c r="AS1439" s="316"/>
    </row>
    <row r="1440" spans="1:45" s="291" customFormat="1">
      <c r="A1440" s="293"/>
      <c r="B1440" s="375"/>
      <c r="C1440" s="336"/>
      <c r="D1440" s="337"/>
      <c r="H1440" s="338"/>
      <c r="M1440" s="338"/>
      <c r="AS1440" s="316"/>
    </row>
    <row r="1441" spans="1:45" s="291" customFormat="1">
      <c r="A1441" s="293"/>
      <c r="B1441" s="375"/>
      <c r="C1441" s="336"/>
      <c r="D1441" s="337"/>
      <c r="H1441" s="338"/>
      <c r="M1441" s="338"/>
      <c r="AS1441" s="316"/>
    </row>
    <row r="1442" spans="1:45" s="291" customFormat="1">
      <c r="A1442" s="293"/>
      <c r="B1442" s="375"/>
      <c r="C1442" s="336"/>
      <c r="D1442" s="337"/>
      <c r="H1442" s="338"/>
      <c r="M1442" s="338"/>
      <c r="AS1442" s="316"/>
    </row>
    <row r="1443" spans="1:45" s="291" customFormat="1">
      <c r="A1443" s="293"/>
      <c r="B1443" s="375"/>
      <c r="C1443" s="336"/>
      <c r="D1443" s="337"/>
      <c r="H1443" s="338"/>
      <c r="M1443" s="338"/>
      <c r="AS1443" s="316"/>
    </row>
    <row r="1444" spans="1:45" s="291" customFormat="1">
      <c r="A1444" s="293"/>
      <c r="B1444" s="375"/>
      <c r="C1444" s="336"/>
      <c r="D1444" s="337"/>
      <c r="H1444" s="338"/>
      <c r="M1444" s="338"/>
      <c r="AS1444" s="316"/>
    </row>
    <row r="1445" spans="1:45" s="291" customFormat="1">
      <c r="A1445" s="293"/>
      <c r="B1445" s="375"/>
      <c r="C1445" s="336"/>
      <c r="D1445" s="337"/>
      <c r="H1445" s="338"/>
      <c r="M1445" s="338"/>
      <c r="AS1445" s="316"/>
    </row>
    <row r="1446" spans="1:45" s="291" customFormat="1">
      <c r="A1446" s="293"/>
      <c r="B1446" s="375"/>
      <c r="C1446" s="336"/>
      <c r="D1446" s="337"/>
      <c r="H1446" s="338"/>
      <c r="M1446" s="338"/>
      <c r="AS1446" s="316"/>
    </row>
    <row r="1447" spans="1:45" s="291" customFormat="1">
      <c r="A1447" s="293"/>
      <c r="B1447" s="375"/>
      <c r="C1447" s="336"/>
      <c r="D1447" s="337"/>
      <c r="H1447" s="338"/>
      <c r="M1447" s="338"/>
      <c r="AS1447" s="316"/>
    </row>
    <row r="1448" spans="1:45" s="291" customFormat="1">
      <c r="A1448" s="293"/>
      <c r="B1448" s="375"/>
      <c r="C1448" s="336"/>
      <c r="D1448" s="337"/>
      <c r="H1448" s="338"/>
      <c r="M1448" s="338"/>
      <c r="AS1448" s="316"/>
    </row>
    <row r="1449" spans="1:45" s="291" customFormat="1">
      <c r="A1449" s="293"/>
      <c r="B1449" s="375"/>
      <c r="C1449" s="336"/>
      <c r="D1449" s="337"/>
      <c r="H1449" s="338"/>
      <c r="M1449" s="338"/>
      <c r="AS1449" s="316"/>
    </row>
    <row r="1450" spans="1:45" s="291" customFormat="1">
      <c r="A1450" s="293"/>
      <c r="B1450" s="375"/>
      <c r="C1450" s="336"/>
      <c r="D1450" s="337"/>
      <c r="H1450" s="338"/>
      <c r="M1450" s="338"/>
      <c r="AS1450" s="316"/>
    </row>
    <row r="1451" spans="1:45" s="291" customFormat="1">
      <c r="A1451" s="293"/>
      <c r="B1451" s="375"/>
      <c r="C1451" s="336"/>
      <c r="D1451" s="337"/>
      <c r="H1451" s="338"/>
      <c r="M1451" s="338"/>
      <c r="AS1451" s="316"/>
    </row>
    <row r="1452" spans="1:45" s="291" customFormat="1">
      <c r="A1452" s="293"/>
      <c r="B1452" s="375"/>
      <c r="C1452" s="336"/>
      <c r="D1452" s="337"/>
      <c r="H1452" s="338"/>
      <c r="M1452" s="338"/>
      <c r="AS1452" s="316"/>
    </row>
    <row r="1453" spans="1:45" s="291" customFormat="1">
      <c r="A1453" s="293"/>
      <c r="B1453" s="375"/>
      <c r="C1453" s="336"/>
      <c r="D1453" s="337"/>
      <c r="H1453" s="338"/>
      <c r="M1453" s="338"/>
      <c r="AS1453" s="316"/>
    </row>
    <row r="1454" spans="1:45" s="291" customFormat="1">
      <c r="A1454" s="293"/>
      <c r="B1454" s="375"/>
      <c r="C1454" s="336"/>
      <c r="D1454" s="337"/>
      <c r="H1454" s="338"/>
      <c r="M1454" s="338"/>
      <c r="AS1454" s="316"/>
    </row>
    <row r="1455" spans="1:45" s="291" customFormat="1">
      <c r="A1455" s="293"/>
      <c r="B1455" s="375"/>
      <c r="C1455" s="336"/>
      <c r="D1455" s="337"/>
      <c r="H1455" s="338"/>
      <c r="M1455" s="338"/>
      <c r="AS1455" s="316"/>
    </row>
    <row r="1456" spans="1:45" s="291" customFormat="1">
      <c r="A1456" s="293"/>
      <c r="B1456" s="375"/>
      <c r="C1456" s="336"/>
      <c r="D1456" s="337"/>
      <c r="H1456" s="338"/>
      <c r="M1456" s="338"/>
      <c r="AS1456" s="316"/>
    </row>
    <row r="1457" spans="1:45" s="291" customFormat="1">
      <c r="A1457" s="293"/>
      <c r="B1457" s="375"/>
      <c r="C1457" s="336"/>
      <c r="D1457" s="337"/>
      <c r="H1457" s="338"/>
      <c r="M1457" s="338"/>
      <c r="AS1457" s="316"/>
    </row>
    <row r="1458" spans="1:45" s="291" customFormat="1">
      <c r="A1458" s="293"/>
      <c r="B1458" s="375"/>
      <c r="C1458" s="336"/>
      <c r="D1458" s="337"/>
      <c r="H1458" s="338"/>
      <c r="M1458" s="338"/>
      <c r="AS1458" s="316"/>
    </row>
    <row r="1459" spans="1:45" s="291" customFormat="1">
      <c r="A1459" s="293"/>
      <c r="B1459" s="375"/>
      <c r="C1459" s="336"/>
      <c r="D1459" s="337"/>
      <c r="H1459" s="338"/>
      <c r="M1459" s="338"/>
      <c r="AS1459" s="316"/>
    </row>
    <row r="1460" spans="1:45" s="291" customFormat="1">
      <c r="A1460" s="293"/>
      <c r="B1460" s="375"/>
      <c r="C1460" s="336"/>
      <c r="D1460" s="337"/>
      <c r="H1460" s="338"/>
      <c r="M1460" s="338"/>
      <c r="AS1460" s="316"/>
    </row>
    <row r="1461" spans="1:45" s="291" customFormat="1">
      <c r="A1461" s="293"/>
      <c r="B1461" s="375"/>
      <c r="C1461" s="336"/>
      <c r="D1461" s="337"/>
      <c r="H1461" s="338"/>
      <c r="M1461" s="338"/>
      <c r="AS1461" s="316"/>
    </row>
    <row r="1462" spans="1:45" s="291" customFormat="1">
      <c r="A1462" s="293"/>
      <c r="B1462" s="375"/>
      <c r="C1462" s="336"/>
      <c r="D1462" s="337"/>
      <c r="H1462" s="338"/>
      <c r="M1462" s="338"/>
      <c r="AS1462" s="316"/>
    </row>
    <row r="1463" spans="1:45" s="291" customFormat="1">
      <c r="A1463" s="293"/>
      <c r="B1463" s="375"/>
      <c r="C1463" s="336"/>
      <c r="D1463" s="337"/>
      <c r="H1463" s="338"/>
      <c r="M1463" s="338"/>
      <c r="AS1463" s="316"/>
    </row>
    <row r="1464" spans="1:45" s="291" customFormat="1">
      <c r="A1464" s="293"/>
      <c r="B1464" s="375"/>
      <c r="C1464" s="336"/>
      <c r="D1464" s="337"/>
      <c r="H1464" s="338"/>
      <c r="M1464" s="338"/>
      <c r="AS1464" s="316"/>
    </row>
    <row r="1465" spans="1:45" s="291" customFormat="1">
      <c r="A1465" s="293"/>
      <c r="B1465" s="375"/>
      <c r="C1465" s="336"/>
      <c r="D1465" s="337"/>
      <c r="H1465" s="338"/>
      <c r="M1465" s="338"/>
      <c r="AS1465" s="316"/>
    </row>
    <row r="1466" spans="1:45" s="291" customFormat="1">
      <c r="A1466" s="293"/>
      <c r="B1466" s="375"/>
      <c r="C1466" s="336"/>
      <c r="D1466" s="337"/>
      <c r="H1466" s="338"/>
      <c r="M1466" s="338"/>
      <c r="AS1466" s="316"/>
    </row>
    <row r="1467" spans="1:45" s="291" customFormat="1">
      <c r="A1467" s="293"/>
      <c r="B1467" s="375"/>
      <c r="C1467" s="336"/>
      <c r="D1467" s="337"/>
      <c r="H1467" s="338"/>
      <c r="M1467" s="338"/>
      <c r="AS1467" s="316"/>
    </row>
    <row r="1468" spans="1:45" s="291" customFormat="1">
      <c r="A1468" s="293"/>
      <c r="B1468" s="375"/>
      <c r="C1468" s="336"/>
      <c r="D1468" s="337"/>
      <c r="H1468" s="338"/>
      <c r="M1468" s="338"/>
      <c r="AS1468" s="316"/>
    </row>
    <row r="1469" spans="1:45" s="291" customFormat="1">
      <c r="A1469" s="293"/>
      <c r="B1469" s="375"/>
      <c r="C1469" s="336"/>
      <c r="D1469" s="337"/>
      <c r="H1469" s="338"/>
      <c r="M1469" s="338"/>
      <c r="AS1469" s="316"/>
    </row>
    <row r="1470" spans="1:45" s="291" customFormat="1">
      <c r="A1470" s="293"/>
      <c r="B1470" s="375"/>
      <c r="C1470" s="336"/>
      <c r="D1470" s="337"/>
      <c r="H1470" s="338"/>
      <c r="M1470" s="338"/>
      <c r="AS1470" s="316"/>
    </row>
    <row r="1471" spans="1:45" s="291" customFormat="1">
      <c r="A1471" s="293"/>
      <c r="B1471" s="375"/>
      <c r="C1471" s="336"/>
      <c r="D1471" s="337"/>
      <c r="H1471" s="338"/>
      <c r="M1471" s="338"/>
      <c r="AS1471" s="316"/>
    </row>
    <row r="1472" spans="1:45" s="291" customFormat="1">
      <c r="A1472" s="293"/>
      <c r="B1472" s="375"/>
      <c r="C1472" s="336"/>
      <c r="D1472" s="337"/>
      <c r="H1472" s="338"/>
      <c r="M1472" s="338"/>
      <c r="AS1472" s="316"/>
    </row>
    <row r="1473" spans="1:45" s="291" customFormat="1">
      <c r="A1473" s="293"/>
      <c r="B1473" s="375"/>
      <c r="C1473" s="336"/>
      <c r="D1473" s="337"/>
      <c r="H1473" s="338"/>
      <c r="M1473" s="338"/>
      <c r="AS1473" s="316"/>
    </row>
    <row r="1474" spans="1:45" s="291" customFormat="1">
      <c r="A1474" s="293"/>
      <c r="B1474" s="375"/>
      <c r="C1474" s="336"/>
      <c r="D1474" s="337"/>
      <c r="H1474" s="338"/>
      <c r="M1474" s="338"/>
      <c r="AS1474" s="316"/>
    </row>
    <row r="1475" spans="1:45" s="291" customFormat="1">
      <c r="A1475" s="293"/>
      <c r="B1475" s="375"/>
      <c r="C1475" s="336"/>
      <c r="D1475" s="337"/>
      <c r="H1475" s="338"/>
      <c r="M1475" s="338"/>
      <c r="AS1475" s="316"/>
    </row>
    <row r="1476" spans="1:45" s="291" customFormat="1">
      <c r="A1476" s="293"/>
      <c r="B1476" s="375"/>
      <c r="C1476" s="336"/>
      <c r="D1476" s="337"/>
      <c r="H1476" s="338"/>
      <c r="M1476" s="338"/>
      <c r="AS1476" s="316"/>
    </row>
    <row r="1477" spans="1:45" s="291" customFormat="1">
      <c r="A1477" s="293"/>
      <c r="B1477" s="375"/>
      <c r="C1477" s="336"/>
      <c r="D1477" s="337"/>
      <c r="H1477" s="338"/>
      <c r="M1477" s="338"/>
      <c r="AS1477" s="316"/>
    </row>
    <row r="1478" spans="1:45" s="291" customFormat="1">
      <c r="A1478" s="293"/>
      <c r="B1478" s="375"/>
      <c r="C1478" s="336"/>
      <c r="D1478" s="337"/>
      <c r="H1478" s="338"/>
      <c r="M1478" s="338"/>
      <c r="AS1478" s="316"/>
    </row>
    <row r="1479" spans="1:45" s="291" customFormat="1">
      <c r="A1479" s="293"/>
      <c r="B1479" s="375"/>
      <c r="C1479" s="336"/>
      <c r="D1479" s="337"/>
      <c r="H1479" s="338"/>
      <c r="M1479" s="338"/>
      <c r="AS1479" s="316"/>
    </row>
    <row r="1480" spans="1:45" s="291" customFormat="1">
      <c r="A1480" s="293"/>
      <c r="B1480" s="375"/>
      <c r="C1480" s="336"/>
      <c r="D1480" s="337"/>
      <c r="H1480" s="338"/>
      <c r="M1480" s="338"/>
      <c r="AS1480" s="316"/>
    </row>
    <row r="1481" spans="1:45" s="291" customFormat="1">
      <c r="A1481" s="293"/>
      <c r="B1481" s="375"/>
      <c r="C1481" s="336"/>
      <c r="D1481" s="337"/>
      <c r="H1481" s="338"/>
      <c r="M1481" s="338"/>
      <c r="AS1481" s="316"/>
    </row>
    <row r="1482" spans="1:45" s="291" customFormat="1">
      <c r="A1482" s="293"/>
      <c r="B1482" s="375"/>
      <c r="C1482" s="336"/>
      <c r="D1482" s="337"/>
      <c r="H1482" s="338"/>
      <c r="M1482" s="338"/>
      <c r="AS1482" s="316"/>
    </row>
    <row r="1483" spans="1:45" s="291" customFormat="1">
      <c r="A1483" s="293"/>
      <c r="B1483" s="375"/>
      <c r="C1483" s="336"/>
      <c r="D1483" s="337"/>
      <c r="H1483" s="338"/>
      <c r="M1483" s="338"/>
      <c r="AS1483" s="316"/>
    </row>
    <row r="1484" spans="1:45" s="291" customFormat="1">
      <c r="A1484" s="293"/>
      <c r="B1484" s="375"/>
      <c r="C1484" s="336"/>
      <c r="D1484" s="337"/>
      <c r="H1484" s="338"/>
      <c r="M1484" s="338"/>
      <c r="AS1484" s="316"/>
    </row>
    <row r="1485" spans="1:45" s="291" customFormat="1">
      <c r="A1485" s="293"/>
      <c r="B1485" s="375"/>
      <c r="C1485" s="336"/>
      <c r="D1485" s="337"/>
      <c r="H1485" s="338"/>
      <c r="M1485" s="338"/>
      <c r="AS1485" s="316"/>
    </row>
    <row r="1486" spans="1:45" s="291" customFormat="1">
      <c r="A1486" s="293"/>
      <c r="B1486" s="375"/>
      <c r="C1486" s="336"/>
      <c r="D1486" s="337"/>
      <c r="H1486" s="338"/>
      <c r="M1486" s="338"/>
      <c r="AS1486" s="316"/>
    </row>
    <row r="1487" spans="1:45" s="291" customFormat="1">
      <c r="A1487" s="293"/>
      <c r="B1487" s="375"/>
      <c r="C1487" s="336"/>
      <c r="D1487" s="337"/>
      <c r="H1487" s="338"/>
      <c r="M1487" s="338"/>
      <c r="AS1487" s="316"/>
    </row>
    <row r="1488" spans="1:45" s="291" customFormat="1">
      <c r="A1488" s="293"/>
      <c r="B1488" s="375"/>
      <c r="C1488" s="336"/>
      <c r="D1488" s="337"/>
      <c r="H1488" s="338"/>
      <c r="M1488" s="338"/>
      <c r="AS1488" s="316"/>
    </row>
    <row r="1489" spans="1:45" s="291" customFormat="1">
      <c r="A1489" s="293"/>
      <c r="B1489" s="375"/>
      <c r="C1489" s="336"/>
      <c r="D1489" s="337"/>
      <c r="H1489" s="338"/>
      <c r="M1489" s="338"/>
      <c r="AS1489" s="316"/>
    </row>
    <row r="1490" spans="1:45" s="291" customFormat="1">
      <c r="A1490" s="293"/>
      <c r="B1490" s="375"/>
      <c r="C1490" s="336"/>
      <c r="D1490" s="337"/>
      <c r="H1490" s="338"/>
      <c r="M1490" s="338"/>
      <c r="AS1490" s="316"/>
    </row>
    <row r="1491" spans="1:45" s="291" customFormat="1">
      <c r="A1491" s="293"/>
      <c r="B1491" s="375"/>
      <c r="C1491" s="336"/>
      <c r="D1491" s="337"/>
      <c r="H1491" s="338"/>
      <c r="M1491" s="338"/>
      <c r="AS1491" s="316"/>
    </row>
    <row r="1492" spans="1:45" s="291" customFormat="1">
      <c r="A1492" s="293"/>
      <c r="B1492" s="375"/>
      <c r="C1492" s="336"/>
      <c r="D1492" s="337"/>
      <c r="H1492" s="338"/>
      <c r="M1492" s="338"/>
      <c r="AS1492" s="316"/>
    </row>
    <row r="1493" spans="1:45" s="291" customFormat="1">
      <c r="A1493" s="293"/>
      <c r="B1493" s="375"/>
      <c r="C1493" s="336"/>
      <c r="D1493" s="337"/>
      <c r="H1493" s="338"/>
      <c r="M1493" s="338"/>
      <c r="AS1493" s="316"/>
    </row>
    <row r="1494" spans="1:45" s="291" customFormat="1">
      <c r="A1494" s="293"/>
      <c r="B1494" s="375"/>
      <c r="C1494" s="336"/>
      <c r="D1494" s="337"/>
      <c r="H1494" s="338"/>
      <c r="M1494" s="338"/>
      <c r="AS1494" s="316"/>
    </row>
    <row r="1495" spans="1:45" s="291" customFormat="1">
      <c r="A1495" s="293"/>
      <c r="B1495" s="375"/>
      <c r="C1495" s="336"/>
      <c r="D1495" s="337"/>
      <c r="H1495" s="338"/>
      <c r="M1495" s="338"/>
      <c r="AS1495" s="316"/>
    </row>
    <row r="1496" spans="1:45" s="291" customFormat="1">
      <c r="A1496" s="293"/>
      <c r="B1496" s="375"/>
      <c r="C1496" s="336"/>
      <c r="D1496" s="337"/>
      <c r="H1496" s="338"/>
      <c r="M1496" s="338"/>
      <c r="AS1496" s="316"/>
    </row>
    <row r="1497" spans="1:45" s="291" customFormat="1">
      <c r="A1497" s="293"/>
      <c r="B1497" s="375"/>
      <c r="C1497" s="336"/>
      <c r="D1497" s="337"/>
      <c r="H1497" s="338"/>
      <c r="M1497" s="338"/>
      <c r="AS1497" s="316"/>
    </row>
    <row r="1498" spans="1:45" s="291" customFormat="1">
      <c r="A1498" s="293"/>
      <c r="B1498" s="375"/>
      <c r="C1498" s="336"/>
      <c r="D1498" s="337"/>
      <c r="H1498" s="338"/>
      <c r="M1498" s="338"/>
      <c r="AS1498" s="316"/>
    </row>
    <row r="1499" spans="1:45" s="291" customFormat="1">
      <c r="A1499" s="293"/>
      <c r="B1499" s="375"/>
      <c r="C1499" s="336"/>
      <c r="D1499" s="337"/>
      <c r="H1499" s="338"/>
      <c r="M1499" s="338"/>
      <c r="AS1499" s="316"/>
    </row>
    <row r="1500" spans="1:45" s="291" customFormat="1">
      <c r="A1500" s="293"/>
      <c r="B1500" s="375"/>
      <c r="C1500" s="336"/>
      <c r="D1500" s="337"/>
      <c r="H1500" s="338"/>
      <c r="M1500" s="338"/>
      <c r="AS1500" s="316"/>
    </row>
    <row r="1501" spans="1:45" s="291" customFormat="1">
      <c r="A1501" s="293"/>
      <c r="B1501" s="375"/>
      <c r="C1501" s="336"/>
      <c r="D1501" s="337"/>
      <c r="H1501" s="338"/>
      <c r="M1501" s="338"/>
      <c r="AS1501" s="316"/>
    </row>
    <row r="1502" spans="1:45" s="291" customFormat="1">
      <c r="A1502" s="293"/>
      <c r="B1502" s="375"/>
      <c r="C1502" s="336"/>
      <c r="D1502" s="337"/>
      <c r="H1502" s="338"/>
      <c r="M1502" s="338"/>
      <c r="AS1502" s="316"/>
    </row>
    <row r="1503" spans="1:45" s="291" customFormat="1">
      <c r="A1503" s="293"/>
      <c r="B1503" s="375"/>
      <c r="C1503" s="336"/>
      <c r="D1503" s="337"/>
      <c r="H1503" s="338"/>
      <c r="M1503" s="338"/>
      <c r="AS1503" s="316"/>
    </row>
    <row r="1504" spans="1:45" s="291" customFormat="1">
      <c r="A1504" s="293"/>
      <c r="B1504" s="375"/>
      <c r="C1504" s="336"/>
      <c r="D1504" s="337"/>
      <c r="H1504" s="338"/>
      <c r="M1504" s="338"/>
      <c r="AS1504" s="316"/>
    </row>
    <row r="1505" spans="1:45" s="291" customFormat="1">
      <c r="A1505" s="293"/>
      <c r="B1505" s="375"/>
      <c r="C1505" s="336"/>
      <c r="D1505" s="337"/>
      <c r="H1505" s="338"/>
      <c r="M1505" s="338"/>
      <c r="AS1505" s="316"/>
    </row>
    <row r="1506" spans="1:45" s="291" customFormat="1">
      <c r="A1506" s="293"/>
      <c r="B1506" s="375"/>
      <c r="C1506" s="336"/>
      <c r="D1506" s="337"/>
      <c r="H1506" s="338"/>
      <c r="M1506" s="338"/>
      <c r="AS1506" s="316"/>
    </row>
    <row r="1507" spans="1:45" s="291" customFormat="1">
      <c r="A1507" s="293"/>
      <c r="B1507" s="375"/>
      <c r="C1507" s="336"/>
      <c r="D1507" s="337"/>
      <c r="H1507" s="338"/>
      <c r="M1507" s="338"/>
      <c r="AS1507" s="316"/>
    </row>
    <row r="1508" spans="1:45" s="291" customFormat="1">
      <c r="A1508" s="293"/>
      <c r="B1508" s="375"/>
      <c r="C1508" s="336"/>
      <c r="D1508" s="337"/>
      <c r="H1508" s="338"/>
      <c r="M1508" s="338"/>
      <c r="AS1508" s="316"/>
    </row>
    <row r="1509" spans="1:45" s="291" customFormat="1">
      <c r="A1509" s="293"/>
      <c r="B1509" s="375"/>
      <c r="C1509" s="336"/>
      <c r="D1509" s="337"/>
      <c r="H1509" s="338"/>
      <c r="M1509" s="338"/>
      <c r="AS1509" s="316"/>
    </row>
    <row r="1510" spans="1:45" s="291" customFormat="1">
      <c r="A1510" s="293"/>
      <c r="B1510" s="375"/>
      <c r="C1510" s="336"/>
      <c r="D1510" s="337"/>
      <c r="H1510" s="338"/>
      <c r="M1510" s="338"/>
      <c r="AS1510" s="316"/>
    </row>
    <row r="1511" spans="1:45" s="291" customFormat="1">
      <c r="A1511" s="293"/>
      <c r="B1511" s="375"/>
      <c r="C1511" s="336"/>
      <c r="D1511" s="337"/>
      <c r="H1511" s="338"/>
      <c r="M1511" s="338"/>
      <c r="AS1511" s="316"/>
    </row>
    <row r="1512" spans="1:45" s="291" customFormat="1">
      <c r="A1512" s="293"/>
      <c r="B1512" s="375"/>
      <c r="C1512" s="336"/>
      <c r="D1512" s="337"/>
      <c r="H1512" s="338"/>
      <c r="M1512" s="338"/>
      <c r="AS1512" s="316"/>
    </row>
    <row r="1513" spans="1:45" s="291" customFormat="1">
      <c r="A1513" s="293"/>
      <c r="B1513" s="375"/>
      <c r="C1513" s="336"/>
      <c r="D1513" s="337"/>
      <c r="H1513" s="338"/>
      <c r="M1513" s="338"/>
      <c r="AS1513" s="316"/>
    </row>
    <row r="1514" spans="1:45" s="291" customFormat="1">
      <c r="A1514" s="293"/>
      <c r="B1514" s="375"/>
      <c r="C1514" s="336"/>
      <c r="D1514" s="337"/>
      <c r="H1514" s="338"/>
      <c r="M1514" s="338"/>
      <c r="AS1514" s="316"/>
    </row>
    <row r="1515" spans="1:45" s="291" customFormat="1">
      <c r="A1515" s="293"/>
      <c r="B1515" s="375"/>
      <c r="C1515" s="336"/>
      <c r="D1515" s="337"/>
      <c r="H1515" s="338"/>
      <c r="M1515" s="338"/>
      <c r="AS1515" s="316"/>
    </row>
    <row r="1516" spans="1:45" s="291" customFormat="1">
      <c r="A1516" s="293"/>
      <c r="B1516" s="375"/>
      <c r="C1516" s="336"/>
      <c r="D1516" s="337"/>
      <c r="H1516" s="338"/>
      <c r="M1516" s="338"/>
      <c r="AS1516" s="316"/>
    </row>
    <row r="1517" spans="1:45" s="291" customFormat="1">
      <c r="A1517" s="293"/>
      <c r="B1517" s="375"/>
      <c r="C1517" s="336"/>
      <c r="D1517" s="337"/>
      <c r="H1517" s="338"/>
      <c r="M1517" s="338"/>
      <c r="AS1517" s="316"/>
    </row>
    <row r="1518" spans="1:45" s="291" customFormat="1">
      <c r="A1518" s="293"/>
      <c r="B1518" s="375"/>
      <c r="C1518" s="336"/>
      <c r="D1518" s="337"/>
      <c r="H1518" s="338"/>
      <c r="M1518" s="338"/>
      <c r="AS1518" s="316"/>
    </row>
    <row r="1519" spans="1:45" s="291" customFormat="1">
      <c r="A1519" s="293"/>
      <c r="B1519" s="375"/>
      <c r="C1519" s="336"/>
      <c r="D1519" s="337"/>
      <c r="H1519" s="338"/>
      <c r="M1519" s="338"/>
      <c r="AS1519" s="316"/>
    </row>
    <row r="1520" spans="1:45" s="291" customFormat="1">
      <c r="A1520" s="293"/>
      <c r="B1520" s="375"/>
      <c r="C1520" s="336"/>
      <c r="D1520" s="337"/>
      <c r="H1520" s="338"/>
      <c r="M1520" s="338"/>
      <c r="AS1520" s="316"/>
    </row>
    <row r="1521" spans="1:45" s="291" customFormat="1">
      <c r="A1521" s="293"/>
      <c r="B1521" s="375"/>
      <c r="C1521" s="336"/>
      <c r="D1521" s="337"/>
      <c r="H1521" s="338"/>
      <c r="M1521" s="338"/>
      <c r="AS1521" s="316"/>
    </row>
    <row r="1522" spans="1:45" s="291" customFormat="1">
      <c r="A1522" s="293"/>
      <c r="B1522" s="375"/>
      <c r="C1522" s="336"/>
      <c r="D1522" s="337"/>
      <c r="H1522" s="338"/>
      <c r="M1522" s="338"/>
      <c r="AS1522" s="316"/>
    </row>
    <row r="1523" spans="1:45" s="291" customFormat="1">
      <c r="A1523" s="293"/>
      <c r="B1523" s="375"/>
      <c r="C1523" s="336"/>
      <c r="D1523" s="337"/>
      <c r="H1523" s="338"/>
      <c r="M1523" s="338"/>
      <c r="AS1523" s="316"/>
    </row>
    <row r="1524" spans="1:45" s="291" customFormat="1">
      <c r="A1524" s="293"/>
      <c r="B1524" s="375"/>
      <c r="C1524" s="336"/>
      <c r="D1524" s="337"/>
      <c r="H1524" s="338"/>
      <c r="M1524" s="338"/>
      <c r="AS1524" s="316"/>
    </row>
    <row r="1525" spans="1:45" s="291" customFormat="1">
      <c r="A1525" s="293"/>
      <c r="B1525" s="375"/>
      <c r="C1525" s="336"/>
      <c r="D1525" s="337"/>
      <c r="H1525" s="338"/>
      <c r="M1525" s="338"/>
      <c r="AS1525" s="316"/>
    </row>
    <row r="1526" spans="1:45" s="291" customFormat="1">
      <c r="A1526" s="293"/>
      <c r="B1526" s="375"/>
      <c r="C1526" s="336"/>
      <c r="D1526" s="337"/>
      <c r="H1526" s="338"/>
      <c r="M1526" s="338"/>
      <c r="AS1526" s="316"/>
    </row>
    <row r="1527" spans="1:45" s="291" customFormat="1">
      <c r="A1527" s="293"/>
      <c r="B1527" s="375"/>
      <c r="C1527" s="336"/>
      <c r="D1527" s="337"/>
      <c r="H1527" s="338"/>
      <c r="M1527" s="338"/>
      <c r="AS1527" s="316"/>
    </row>
    <row r="1528" spans="1:45" s="291" customFormat="1">
      <c r="A1528" s="293"/>
      <c r="B1528" s="375"/>
      <c r="C1528" s="336"/>
      <c r="D1528" s="337"/>
      <c r="H1528" s="338"/>
      <c r="M1528" s="338"/>
      <c r="AS1528" s="316"/>
    </row>
    <row r="1529" spans="1:45" s="291" customFormat="1">
      <c r="A1529" s="293"/>
      <c r="B1529" s="375"/>
      <c r="C1529" s="336"/>
      <c r="D1529" s="337"/>
      <c r="H1529" s="338"/>
      <c r="M1529" s="338"/>
      <c r="AS1529" s="316"/>
    </row>
    <row r="1530" spans="1:45" s="291" customFormat="1">
      <c r="A1530" s="293"/>
      <c r="B1530" s="375"/>
      <c r="C1530" s="336"/>
      <c r="D1530" s="337"/>
      <c r="H1530" s="338"/>
      <c r="M1530" s="338"/>
      <c r="AS1530" s="316"/>
    </row>
    <row r="1531" spans="1:45" s="291" customFormat="1">
      <c r="A1531" s="293"/>
      <c r="B1531" s="375"/>
      <c r="C1531" s="336"/>
      <c r="D1531" s="337"/>
      <c r="H1531" s="338"/>
      <c r="M1531" s="338"/>
      <c r="AS1531" s="316"/>
    </row>
    <row r="1532" spans="1:45" s="291" customFormat="1">
      <c r="A1532" s="293"/>
      <c r="B1532" s="375"/>
      <c r="C1532" s="336"/>
      <c r="D1532" s="337"/>
      <c r="H1532" s="338"/>
      <c r="M1532" s="338"/>
      <c r="AS1532" s="316"/>
    </row>
    <row r="1533" spans="1:45" s="291" customFormat="1">
      <c r="A1533" s="293"/>
      <c r="B1533" s="375"/>
      <c r="C1533" s="336"/>
      <c r="D1533" s="337"/>
      <c r="H1533" s="338"/>
      <c r="M1533" s="338"/>
      <c r="AS1533" s="316"/>
    </row>
    <row r="1534" spans="1:45" s="291" customFormat="1">
      <c r="A1534" s="293"/>
      <c r="B1534" s="375"/>
      <c r="C1534" s="336"/>
      <c r="D1534" s="337"/>
      <c r="H1534" s="338"/>
      <c r="M1534" s="338"/>
      <c r="AS1534" s="316"/>
    </row>
    <row r="1535" spans="1:45" s="291" customFormat="1">
      <c r="A1535" s="293"/>
      <c r="B1535" s="375"/>
      <c r="C1535" s="336"/>
      <c r="D1535" s="337"/>
      <c r="H1535" s="338"/>
      <c r="M1535" s="338"/>
      <c r="AS1535" s="316"/>
    </row>
    <row r="1536" spans="1:45" s="291" customFormat="1">
      <c r="A1536" s="293"/>
      <c r="B1536" s="375"/>
      <c r="C1536" s="336"/>
      <c r="D1536" s="337"/>
      <c r="H1536" s="338"/>
      <c r="M1536" s="338"/>
      <c r="AS1536" s="316"/>
    </row>
    <row r="1537" spans="1:45" s="291" customFormat="1">
      <c r="A1537" s="293"/>
      <c r="B1537" s="375"/>
      <c r="C1537" s="336"/>
      <c r="D1537" s="337"/>
      <c r="H1537" s="338"/>
      <c r="M1537" s="338"/>
      <c r="AS1537" s="316"/>
    </row>
    <row r="1538" spans="1:45" s="291" customFormat="1">
      <c r="A1538" s="293"/>
      <c r="B1538" s="375"/>
      <c r="C1538" s="336"/>
      <c r="D1538" s="337"/>
      <c r="H1538" s="338"/>
      <c r="M1538" s="338"/>
      <c r="AS1538" s="316"/>
    </row>
    <row r="1539" spans="1:45" s="291" customFormat="1">
      <c r="A1539" s="293"/>
      <c r="B1539" s="375"/>
      <c r="C1539" s="336"/>
      <c r="D1539" s="337"/>
      <c r="H1539" s="338"/>
      <c r="M1539" s="338"/>
      <c r="AS1539" s="316"/>
    </row>
    <row r="1540" spans="1:45" s="291" customFormat="1">
      <c r="A1540" s="293"/>
      <c r="B1540" s="375"/>
      <c r="C1540" s="336"/>
      <c r="D1540" s="337"/>
      <c r="H1540" s="338"/>
      <c r="M1540" s="338"/>
      <c r="AS1540" s="316"/>
    </row>
    <row r="1541" spans="1:45" s="291" customFormat="1">
      <c r="A1541" s="293"/>
      <c r="B1541" s="375"/>
      <c r="C1541" s="336"/>
      <c r="D1541" s="337"/>
      <c r="H1541" s="338"/>
      <c r="M1541" s="338"/>
      <c r="AS1541" s="316"/>
    </row>
    <row r="1542" spans="1:45" s="291" customFormat="1">
      <c r="A1542" s="293"/>
      <c r="B1542" s="375"/>
      <c r="C1542" s="336"/>
      <c r="D1542" s="337"/>
      <c r="H1542" s="338"/>
      <c r="M1542" s="338"/>
      <c r="AS1542" s="316"/>
    </row>
    <row r="1543" spans="1:45" s="291" customFormat="1">
      <c r="A1543" s="293"/>
      <c r="B1543" s="375"/>
      <c r="C1543" s="336"/>
      <c r="D1543" s="337"/>
      <c r="H1543" s="338"/>
      <c r="M1543" s="338"/>
      <c r="AS1543" s="316"/>
    </row>
    <row r="1544" spans="1:45" s="291" customFormat="1">
      <c r="A1544" s="293"/>
      <c r="B1544" s="375"/>
      <c r="C1544" s="336"/>
      <c r="D1544" s="337"/>
      <c r="H1544" s="338"/>
      <c r="M1544" s="338"/>
      <c r="AS1544" s="316"/>
    </row>
    <row r="1545" spans="1:45" s="291" customFormat="1">
      <c r="A1545" s="293"/>
      <c r="B1545" s="375"/>
      <c r="C1545" s="336"/>
      <c r="D1545" s="337"/>
      <c r="H1545" s="338"/>
      <c r="M1545" s="338"/>
      <c r="AS1545" s="316"/>
    </row>
    <row r="1546" spans="1:45" s="291" customFormat="1">
      <c r="A1546" s="293"/>
      <c r="B1546" s="375"/>
      <c r="C1546" s="336"/>
      <c r="D1546" s="337"/>
      <c r="H1546" s="338"/>
      <c r="M1546" s="338"/>
      <c r="AS1546" s="316"/>
    </row>
    <row r="1547" spans="1:45" s="291" customFormat="1">
      <c r="A1547" s="293"/>
      <c r="B1547" s="375"/>
      <c r="C1547" s="336"/>
      <c r="D1547" s="337"/>
      <c r="H1547" s="338"/>
      <c r="M1547" s="338"/>
      <c r="AS1547" s="316"/>
    </row>
    <row r="1548" spans="1:45" s="291" customFormat="1">
      <c r="A1548" s="293"/>
      <c r="B1548" s="375"/>
      <c r="C1548" s="336"/>
      <c r="D1548" s="337"/>
      <c r="H1548" s="338"/>
      <c r="M1548" s="338"/>
      <c r="AS1548" s="316"/>
    </row>
    <row r="1549" spans="1:45" s="291" customFormat="1">
      <c r="A1549" s="293"/>
      <c r="B1549" s="375"/>
      <c r="C1549" s="336"/>
      <c r="D1549" s="337"/>
      <c r="H1549" s="338"/>
      <c r="M1549" s="338"/>
      <c r="AS1549" s="316"/>
    </row>
    <row r="1550" spans="1:45" s="291" customFormat="1">
      <c r="A1550" s="293"/>
      <c r="B1550" s="375"/>
      <c r="C1550" s="336"/>
      <c r="D1550" s="337"/>
      <c r="H1550" s="338"/>
      <c r="M1550" s="338"/>
      <c r="AS1550" s="316"/>
    </row>
    <row r="1551" spans="1:45" s="291" customFormat="1">
      <c r="A1551" s="293"/>
      <c r="B1551" s="375"/>
      <c r="C1551" s="336"/>
      <c r="D1551" s="337"/>
      <c r="H1551" s="338"/>
      <c r="M1551" s="338"/>
      <c r="AS1551" s="316"/>
    </row>
    <row r="1552" spans="1:45" s="291" customFormat="1">
      <c r="A1552" s="293"/>
      <c r="B1552" s="375"/>
      <c r="C1552" s="336"/>
      <c r="D1552" s="337"/>
      <c r="H1552" s="338"/>
      <c r="M1552" s="338"/>
      <c r="AS1552" s="316"/>
    </row>
    <row r="1553" spans="1:45" s="291" customFormat="1">
      <c r="A1553" s="293"/>
      <c r="B1553" s="375"/>
      <c r="C1553" s="336"/>
      <c r="D1553" s="337"/>
      <c r="H1553" s="338"/>
      <c r="M1553" s="338"/>
      <c r="AS1553" s="316"/>
    </row>
    <row r="1554" spans="1:45" s="291" customFormat="1">
      <c r="A1554" s="293"/>
      <c r="B1554" s="375"/>
      <c r="C1554" s="336"/>
      <c r="D1554" s="337"/>
      <c r="H1554" s="338"/>
      <c r="M1554" s="338"/>
      <c r="AS1554" s="316"/>
    </row>
    <row r="1555" spans="1:45" s="291" customFormat="1">
      <c r="A1555" s="293"/>
      <c r="B1555" s="375"/>
      <c r="C1555" s="336"/>
      <c r="D1555" s="337"/>
      <c r="H1555" s="338"/>
      <c r="M1555" s="338"/>
      <c r="AS1555" s="316"/>
    </row>
    <row r="1556" spans="1:45" s="291" customFormat="1">
      <c r="A1556" s="293"/>
      <c r="B1556" s="375"/>
      <c r="C1556" s="336"/>
      <c r="D1556" s="337"/>
      <c r="H1556" s="338"/>
      <c r="M1556" s="338"/>
      <c r="AS1556" s="316"/>
    </row>
    <row r="1557" spans="1:45" s="291" customFormat="1">
      <c r="A1557" s="293"/>
      <c r="B1557" s="375"/>
      <c r="C1557" s="336"/>
      <c r="D1557" s="337"/>
      <c r="H1557" s="338"/>
      <c r="M1557" s="338"/>
      <c r="AS1557" s="316"/>
    </row>
    <row r="1558" spans="1:45" s="291" customFormat="1">
      <c r="A1558" s="293"/>
      <c r="B1558" s="375"/>
      <c r="C1558" s="336"/>
      <c r="D1558" s="337"/>
      <c r="H1558" s="338"/>
      <c r="M1558" s="338"/>
      <c r="AS1558" s="316"/>
    </row>
    <row r="1559" spans="1:45" s="291" customFormat="1">
      <c r="A1559" s="293"/>
      <c r="B1559" s="375"/>
      <c r="C1559" s="336"/>
      <c r="D1559" s="337"/>
      <c r="H1559" s="338"/>
      <c r="M1559" s="338"/>
      <c r="AS1559" s="316"/>
    </row>
    <row r="1560" spans="1:45" s="291" customFormat="1">
      <c r="A1560" s="293"/>
      <c r="B1560" s="375"/>
      <c r="C1560" s="336"/>
      <c r="D1560" s="337"/>
      <c r="H1560" s="338"/>
      <c r="M1560" s="338"/>
      <c r="AS1560" s="316"/>
    </row>
    <row r="1561" spans="1:45" s="291" customFormat="1">
      <c r="A1561" s="293"/>
      <c r="B1561" s="375"/>
      <c r="C1561" s="336"/>
      <c r="D1561" s="337"/>
      <c r="H1561" s="338"/>
      <c r="M1561" s="338"/>
      <c r="AS1561" s="316"/>
    </row>
    <row r="1562" spans="1:45" s="291" customFormat="1">
      <c r="A1562" s="293"/>
      <c r="B1562" s="375"/>
      <c r="C1562" s="336"/>
      <c r="D1562" s="337"/>
      <c r="H1562" s="338"/>
      <c r="M1562" s="338"/>
      <c r="AS1562" s="316"/>
    </row>
    <row r="1563" spans="1:45" s="291" customFormat="1">
      <c r="A1563" s="293"/>
      <c r="B1563" s="375"/>
      <c r="C1563" s="336"/>
      <c r="D1563" s="337"/>
      <c r="H1563" s="338"/>
      <c r="M1563" s="338"/>
      <c r="AS1563" s="316"/>
    </row>
    <row r="1564" spans="1:45" s="291" customFormat="1">
      <c r="A1564" s="293"/>
      <c r="B1564" s="375"/>
      <c r="C1564" s="336"/>
      <c r="D1564" s="337"/>
      <c r="H1564" s="338"/>
      <c r="M1564" s="338"/>
      <c r="AS1564" s="316"/>
    </row>
    <row r="1565" spans="1:45" s="291" customFormat="1">
      <c r="A1565" s="293"/>
      <c r="B1565" s="375"/>
      <c r="C1565" s="336"/>
      <c r="D1565" s="337"/>
      <c r="H1565" s="338"/>
      <c r="M1565" s="338"/>
      <c r="AS1565" s="316"/>
    </row>
    <row r="1566" spans="1:45" s="291" customFormat="1">
      <c r="A1566" s="293"/>
      <c r="B1566" s="375"/>
      <c r="C1566" s="336"/>
      <c r="D1566" s="337"/>
      <c r="H1566" s="338"/>
      <c r="M1566" s="338"/>
      <c r="AS1566" s="316"/>
    </row>
    <row r="1567" spans="1:45" s="291" customFormat="1">
      <c r="A1567" s="293"/>
      <c r="B1567" s="375"/>
      <c r="C1567" s="336"/>
      <c r="D1567" s="337"/>
      <c r="H1567" s="338"/>
      <c r="M1567" s="338"/>
      <c r="AS1567" s="316"/>
    </row>
    <row r="1568" spans="1:45" s="291" customFormat="1">
      <c r="A1568" s="293"/>
      <c r="B1568" s="375"/>
      <c r="C1568" s="336"/>
      <c r="D1568" s="337"/>
      <c r="H1568" s="338"/>
      <c r="M1568" s="338"/>
      <c r="AS1568" s="316"/>
    </row>
    <row r="1569" spans="1:45" s="291" customFormat="1">
      <c r="A1569" s="293"/>
      <c r="B1569" s="375"/>
      <c r="C1569" s="336"/>
      <c r="D1569" s="337"/>
      <c r="H1569" s="338"/>
      <c r="M1569" s="338"/>
      <c r="AS1569" s="316"/>
    </row>
    <row r="1570" spans="1:45" s="291" customFormat="1">
      <c r="A1570" s="293"/>
      <c r="B1570" s="375"/>
      <c r="C1570" s="336"/>
      <c r="D1570" s="337"/>
      <c r="H1570" s="338"/>
      <c r="M1570" s="338"/>
      <c r="AS1570" s="316"/>
    </row>
    <row r="1571" spans="1:45" s="291" customFormat="1">
      <c r="A1571" s="293"/>
      <c r="B1571" s="375"/>
      <c r="C1571" s="336"/>
      <c r="D1571" s="337"/>
      <c r="H1571" s="338"/>
      <c r="M1571" s="338"/>
      <c r="AS1571" s="316"/>
    </row>
    <row r="1572" spans="1:45" s="291" customFormat="1">
      <c r="A1572" s="293"/>
      <c r="B1572" s="375"/>
      <c r="C1572" s="336"/>
      <c r="D1572" s="337"/>
      <c r="H1572" s="338"/>
      <c r="M1572" s="338"/>
      <c r="AS1572" s="316"/>
    </row>
    <row r="1573" spans="1:45" s="291" customFormat="1">
      <c r="A1573" s="293"/>
      <c r="B1573" s="375"/>
      <c r="C1573" s="336"/>
      <c r="D1573" s="337"/>
      <c r="H1573" s="338"/>
      <c r="M1573" s="338"/>
      <c r="AS1573" s="316"/>
    </row>
    <row r="1574" spans="1:45" s="291" customFormat="1">
      <c r="A1574" s="293"/>
      <c r="B1574" s="375"/>
      <c r="C1574" s="336"/>
      <c r="D1574" s="337"/>
      <c r="H1574" s="338"/>
      <c r="M1574" s="338"/>
      <c r="AS1574" s="316"/>
    </row>
    <row r="1575" spans="1:45" s="291" customFormat="1">
      <c r="A1575" s="293"/>
      <c r="B1575" s="375"/>
      <c r="C1575" s="336"/>
      <c r="D1575" s="337"/>
      <c r="H1575" s="338"/>
      <c r="M1575" s="338"/>
      <c r="AS1575" s="316"/>
    </row>
    <row r="1576" spans="1:45" s="291" customFormat="1">
      <c r="A1576" s="293"/>
      <c r="B1576" s="375"/>
      <c r="C1576" s="336"/>
      <c r="D1576" s="337"/>
      <c r="H1576" s="338"/>
      <c r="M1576" s="338"/>
      <c r="AS1576" s="316"/>
    </row>
    <row r="1577" spans="1:45" s="291" customFormat="1">
      <c r="A1577" s="293"/>
      <c r="B1577" s="375"/>
      <c r="C1577" s="336"/>
      <c r="D1577" s="337"/>
      <c r="H1577" s="338"/>
      <c r="M1577" s="338"/>
      <c r="AS1577" s="316"/>
    </row>
    <row r="1578" spans="1:45" s="291" customFormat="1">
      <c r="A1578" s="293"/>
      <c r="B1578" s="375"/>
      <c r="C1578" s="336"/>
      <c r="D1578" s="337"/>
      <c r="H1578" s="338"/>
      <c r="M1578" s="338"/>
      <c r="AS1578" s="316"/>
    </row>
    <row r="1579" spans="1:45" s="291" customFormat="1">
      <c r="A1579" s="293"/>
      <c r="B1579" s="375"/>
      <c r="C1579" s="336"/>
      <c r="D1579" s="337"/>
      <c r="H1579" s="338"/>
      <c r="M1579" s="338"/>
      <c r="AS1579" s="316"/>
    </row>
    <row r="1580" spans="1:45" s="291" customFormat="1">
      <c r="A1580" s="293"/>
      <c r="B1580" s="375"/>
      <c r="C1580" s="336"/>
      <c r="D1580" s="337"/>
      <c r="H1580" s="338"/>
      <c r="M1580" s="338"/>
      <c r="AS1580" s="316"/>
    </row>
    <row r="1581" spans="1:45" s="291" customFormat="1">
      <c r="A1581" s="293"/>
      <c r="B1581" s="375"/>
      <c r="C1581" s="336"/>
      <c r="D1581" s="337"/>
      <c r="H1581" s="338"/>
      <c r="M1581" s="338"/>
      <c r="AS1581" s="316"/>
    </row>
    <row r="1582" spans="1:45" s="291" customFormat="1">
      <c r="A1582" s="293"/>
      <c r="B1582" s="375"/>
      <c r="C1582" s="336"/>
      <c r="D1582" s="337"/>
      <c r="H1582" s="338"/>
      <c r="M1582" s="338"/>
      <c r="AS1582" s="316"/>
    </row>
    <row r="1583" spans="1:45" s="291" customFormat="1">
      <c r="A1583" s="293"/>
      <c r="B1583" s="375"/>
      <c r="C1583" s="336"/>
      <c r="D1583" s="337"/>
      <c r="H1583" s="338"/>
      <c r="M1583" s="338"/>
      <c r="AS1583" s="316"/>
    </row>
    <row r="1584" spans="1:45" s="291" customFormat="1">
      <c r="A1584" s="293"/>
      <c r="B1584" s="375"/>
      <c r="C1584" s="336"/>
      <c r="D1584" s="337"/>
      <c r="H1584" s="338"/>
      <c r="M1584" s="338"/>
      <c r="AS1584" s="316"/>
    </row>
    <row r="1585" spans="1:45" s="291" customFormat="1">
      <c r="A1585" s="293"/>
      <c r="B1585" s="375"/>
      <c r="C1585" s="336"/>
      <c r="D1585" s="337"/>
      <c r="H1585" s="338"/>
      <c r="M1585" s="338"/>
      <c r="AS1585" s="316"/>
    </row>
    <row r="1586" spans="1:45" s="291" customFormat="1">
      <c r="A1586" s="293"/>
      <c r="B1586" s="375"/>
      <c r="C1586" s="336"/>
      <c r="D1586" s="337"/>
      <c r="H1586" s="338"/>
      <c r="M1586" s="338"/>
      <c r="AS1586" s="316"/>
    </row>
    <row r="1587" spans="1:45" s="291" customFormat="1">
      <c r="A1587" s="293"/>
      <c r="B1587" s="375"/>
      <c r="C1587" s="336"/>
      <c r="D1587" s="337"/>
      <c r="H1587" s="338"/>
      <c r="M1587" s="338"/>
      <c r="AS1587" s="316"/>
    </row>
    <row r="1588" spans="1:45" s="291" customFormat="1">
      <c r="A1588" s="293"/>
      <c r="B1588" s="375"/>
      <c r="C1588" s="336"/>
      <c r="D1588" s="337"/>
      <c r="H1588" s="338"/>
      <c r="M1588" s="338"/>
      <c r="AS1588" s="316"/>
    </row>
    <row r="1589" spans="1:45" s="291" customFormat="1">
      <c r="A1589" s="293"/>
      <c r="B1589" s="375"/>
      <c r="C1589" s="336"/>
      <c r="D1589" s="337"/>
      <c r="H1589" s="338"/>
      <c r="M1589" s="338"/>
      <c r="AS1589" s="316"/>
    </row>
    <row r="1590" spans="1:45" s="291" customFormat="1">
      <c r="A1590" s="293"/>
      <c r="B1590" s="375"/>
      <c r="C1590" s="336"/>
      <c r="D1590" s="337"/>
      <c r="H1590" s="338"/>
      <c r="M1590" s="338"/>
      <c r="AS1590" s="316"/>
    </row>
    <row r="1591" spans="1:45" s="291" customFormat="1">
      <c r="A1591" s="293"/>
      <c r="B1591" s="375"/>
      <c r="C1591" s="336"/>
      <c r="D1591" s="337"/>
      <c r="H1591" s="338"/>
      <c r="M1591" s="338"/>
      <c r="AS1591" s="316"/>
    </row>
    <row r="1592" spans="1:45" s="291" customFormat="1">
      <c r="A1592" s="293"/>
      <c r="B1592" s="375"/>
      <c r="C1592" s="336"/>
      <c r="D1592" s="337"/>
      <c r="H1592" s="338"/>
      <c r="M1592" s="338"/>
      <c r="AS1592" s="316"/>
    </row>
    <row r="1593" spans="1:45" s="291" customFormat="1">
      <c r="A1593" s="293"/>
      <c r="B1593" s="375"/>
      <c r="C1593" s="336"/>
      <c r="D1593" s="337"/>
      <c r="H1593" s="338"/>
      <c r="M1593" s="338"/>
      <c r="AS1593" s="316"/>
    </row>
    <row r="1594" spans="1:45" s="291" customFormat="1">
      <c r="A1594" s="293"/>
      <c r="B1594" s="375"/>
      <c r="C1594" s="336"/>
      <c r="D1594" s="337"/>
      <c r="H1594" s="338"/>
      <c r="M1594" s="338"/>
      <c r="AS1594" s="316"/>
    </row>
    <row r="1595" spans="1:45" s="291" customFormat="1">
      <c r="A1595" s="293"/>
      <c r="B1595" s="375"/>
      <c r="C1595" s="336"/>
      <c r="D1595" s="337"/>
      <c r="H1595" s="338"/>
      <c r="M1595" s="338"/>
      <c r="AS1595" s="316"/>
    </row>
    <row r="1596" spans="1:45" s="291" customFormat="1">
      <c r="A1596" s="293"/>
      <c r="B1596" s="375"/>
      <c r="C1596" s="336"/>
      <c r="D1596" s="337"/>
      <c r="H1596" s="338"/>
      <c r="M1596" s="338"/>
      <c r="AS1596" s="316"/>
    </row>
    <row r="1597" spans="1:45" s="291" customFormat="1">
      <c r="A1597" s="293"/>
      <c r="B1597" s="375"/>
      <c r="C1597" s="336"/>
      <c r="D1597" s="337"/>
      <c r="H1597" s="338"/>
      <c r="M1597" s="338"/>
      <c r="AS1597" s="316"/>
    </row>
    <row r="1598" spans="1:45" s="291" customFormat="1">
      <c r="A1598" s="293"/>
      <c r="B1598" s="375"/>
      <c r="C1598" s="336"/>
      <c r="D1598" s="337"/>
      <c r="H1598" s="338"/>
      <c r="M1598" s="338"/>
      <c r="AS1598" s="316"/>
    </row>
    <row r="1599" spans="1:45" s="291" customFormat="1">
      <c r="A1599" s="293"/>
      <c r="B1599" s="375"/>
      <c r="C1599" s="336"/>
      <c r="D1599" s="337"/>
      <c r="H1599" s="338"/>
      <c r="M1599" s="338"/>
      <c r="AS1599" s="316"/>
    </row>
    <row r="1600" spans="1:45" s="291" customFormat="1">
      <c r="A1600" s="293"/>
      <c r="B1600" s="375"/>
      <c r="C1600" s="336"/>
      <c r="D1600" s="337"/>
      <c r="H1600" s="338"/>
      <c r="M1600" s="338"/>
      <c r="AS1600" s="316"/>
    </row>
    <row r="1601" spans="1:45" s="291" customFormat="1">
      <c r="A1601" s="293"/>
      <c r="B1601" s="375"/>
      <c r="C1601" s="336"/>
      <c r="D1601" s="337"/>
      <c r="H1601" s="338"/>
      <c r="M1601" s="338"/>
      <c r="AS1601" s="316"/>
    </row>
    <row r="1602" spans="1:45" s="291" customFormat="1">
      <c r="A1602" s="293"/>
      <c r="B1602" s="375"/>
      <c r="C1602" s="336"/>
      <c r="D1602" s="337"/>
      <c r="H1602" s="338"/>
      <c r="M1602" s="338"/>
      <c r="AS1602" s="316"/>
    </row>
    <row r="1603" spans="1:45" s="291" customFormat="1">
      <c r="A1603" s="293"/>
      <c r="B1603" s="375"/>
      <c r="C1603" s="336"/>
      <c r="D1603" s="337"/>
      <c r="H1603" s="338"/>
      <c r="M1603" s="338"/>
      <c r="AS1603" s="316"/>
    </row>
    <row r="1604" spans="1:45" s="291" customFormat="1">
      <c r="A1604" s="293"/>
      <c r="B1604" s="375"/>
      <c r="C1604" s="336"/>
      <c r="D1604" s="337"/>
      <c r="H1604" s="338"/>
      <c r="M1604" s="338"/>
      <c r="AS1604" s="316"/>
    </row>
    <row r="1605" spans="1:45" s="291" customFormat="1">
      <c r="A1605" s="293"/>
      <c r="B1605" s="375"/>
      <c r="C1605" s="336"/>
      <c r="D1605" s="337"/>
      <c r="H1605" s="338"/>
      <c r="M1605" s="338"/>
      <c r="AS1605" s="316"/>
    </row>
    <row r="1606" spans="1:45" s="291" customFormat="1">
      <c r="A1606" s="293"/>
      <c r="B1606" s="375"/>
      <c r="C1606" s="336"/>
      <c r="D1606" s="337"/>
      <c r="H1606" s="338"/>
      <c r="M1606" s="338"/>
      <c r="AS1606" s="316"/>
    </row>
    <row r="1607" spans="1:45" s="291" customFormat="1">
      <c r="A1607" s="293"/>
      <c r="B1607" s="375"/>
      <c r="C1607" s="336"/>
      <c r="D1607" s="337"/>
      <c r="H1607" s="338"/>
      <c r="M1607" s="338"/>
      <c r="AS1607" s="316"/>
    </row>
    <row r="1608" spans="1:45" s="291" customFormat="1">
      <c r="A1608" s="293"/>
      <c r="B1608" s="375"/>
      <c r="C1608" s="336"/>
      <c r="D1608" s="337"/>
      <c r="H1608" s="338"/>
      <c r="M1608" s="338"/>
      <c r="AS1608" s="316"/>
    </row>
    <row r="1609" spans="1:45" s="291" customFormat="1">
      <c r="A1609" s="293"/>
      <c r="B1609" s="375"/>
      <c r="C1609" s="336"/>
      <c r="D1609" s="337"/>
      <c r="H1609" s="338"/>
      <c r="M1609" s="338"/>
      <c r="AS1609" s="316"/>
    </row>
    <row r="1610" spans="1:45" s="291" customFormat="1">
      <c r="A1610" s="293"/>
      <c r="B1610" s="375"/>
      <c r="C1610" s="336"/>
      <c r="D1610" s="337"/>
      <c r="H1610" s="338"/>
      <c r="M1610" s="338"/>
      <c r="AS1610" s="316"/>
    </row>
    <row r="1611" spans="1:45" s="291" customFormat="1">
      <c r="A1611" s="293"/>
      <c r="B1611" s="375"/>
      <c r="C1611" s="336"/>
      <c r="D1611" s="337"/>
      <c r="H1611" s="338"/>
      <c r="M1611" s="338"/>
      <c r="AS1611" s="316"/>
    </row>
    <row r="1612" spans="1:45" s="291" customFormat="1">
      <c r="A1612" s="293"/>
      <c r="B1612" s="375"/>
      <c r="C1612" s="336"/>
      <c r="D1612" s="337"/>
      <c r="H1612" s="338"/>
      <c r="M1612" s="338"/>
      <c r="AS1612" s="316"/>
    </row>
    <row r="1613" spans="1:45" s="291" customFormat="1">
      <c r="A1613" s="293"/>
      <c r="B1613" s="375"/>
      <c r="C1613" s="336"/>
      <c r="D1613" s="337"/>
      <c r="H1613" s="338"/>
      <c r="M1613" s="338"/>
      <c r="AS1613" s="316"/>
    </row>
    <row r="1614" spans="1:45" s="291" customFormat="1">
      <c r="A1614" s="293"/>
      <c r="B1614" s="375"/>
      <c r="C1614" s="336"/>
      <c r="D1614" s="337"/>
      <c r="H1614" s="338"/>
      <c r="M1614" s="338"/>
      <c r="AS1614" s="316"/>
    </row>
    <row r="1615" spans="1:45" s="291" customFormat="1">
      <c r="A1615" s="293"/>
      <c r="B1615" s="375"/>
      <c r="C1615" s="336"/>
      <c r="D1615" s="337"/>
      <c r="H1615" s="338"/>
      <c r="M1615" s="338"/>
      <c r="AS1615" s="316"/>
    </row>
    <row r="1616" spans="1:45" s="291" customFormat="1">
      <c r="A1616" s="293"/>
      <c r="B1616" s="375"/>
      <c r="C1616" s="336"/>
      <c r="D1616" s="337"/>
      <c r="H1616" s="338"/>
      <c r="M1616" s="338"/>
      <c r="AS1616" s="316"/>
    </row>
    <row r="1617" spans="1:45" s="291" customFormat="1">
      <c r="A1617" s="293"/>
      <c r="B1617" s="375"/>
      <c r="C1617" s="336"/>
      <c r="D1617" s="337"/>
      <c r="H1617" s="338"/>
      <c r="M1617" s="338"/>
      <c r="AS1617" s="316"/>
    </row>
    <row r="1618" spans="1:45" s="291" customFormat="1">
      <c r="A1618" s="293"/>
      <c r="B1618" s="375"/>
      <c r="C1618" s="336"/>
      <c r="D1618" s="337"/>
      <c r="H1618" s="338"/>
      <c r="M1618" s="338"/>
      <c r="AS1618" s="316"/>
    </row>
    <row r="1619" spans="1:45" s="291" customFormat="1">
      <c r="A1619" s="293"/>
      <c r="B1619" s="375"/>
      <c r="C1619" s="336"/>
      <c r="D1619" s="337"/>
      <c r="H1619" s="338"/>
      <c r="M1619" s="338"/>
      <c r="AS1619" s="316"/>
    </row>
    <row r="1620" spans="1:45" s="291" customFormat="1">
      <c r="A1620" s="293"/>
      <c r="B1620" s="375"/>
      <c r="C1620" s="336"/>
      <c r="D1620" s="337"/>
      <c r="H1620" s="338"/>
      <c r="M1620" s="338"/>
      <c r="AS1620" s="316"/>
    </row>
    <row r="1621" spans="1:45" s="291" customFormat="1">
      <c r="A1621" s="293"/>
      <c r="B1621" s="375"/>
      <c r="C1621" s="336"/>
      <c r="D1621" s="337"/>
      <c r="H1621" s="338"/>
      <c r="M1621" s="338"/>
      <c r="AS1621" s="316"/>
    </row>
    <row r="1622" spans="1:45" s="291" customFormat="1">
      <c r="A1622" s="293"/>
      <c r="B1622" s="375"/>
      <c r="C1622" s="336"/>
      <c r="D1622" s="337"/>
      <c r="H1622" s="338"/>
      <c r="M1622" s="338"/>
      <c r="AS1622" s="316"/>
    </row>
    <row r="1623" spans="1:45" s="291" customFormat="1">
      <c r="A1623" s="293"/>
      <c r="B1623" s="375"/>
      <c r="C1623" s="336"/>
      <c r="D1623" s="337"/>
      <c r="H1623" s="338"/>
      <c r="M1623" s="338"/>
      <c r="AS1623" s="316"/>
    </row>
    <row r="1624" spans="1:45" s="291" customFormat="1">
      <c r="A1624" s="293"/>
      <c r="B1624" s="375"/>
      <c r="C1624" s="336"/>
      <c r="D1624" s="337"/>
      <c r="H1624" s="338"/>
      <c r="M1624" s="338"/>
      <c r="AS1624" s="316"/>
    </row>
    <row r="1625" spans="1:45" s="291" customFormat="1">
      <c r="A1625" s="293"/>
      <c r="B1625" s="375"/>
      <c r="C1625" s="336"/>
      <c r="D1625" s="337"/>
      <c r="H1625" s="338"/>
      <c r="M1625" s="338"/>
      <c r="AS1625" s="316"/>
    </row>
    <row r="1626" spans="1:45" s="291" customFormat="1">
      <c r="A1626" s="293"/>
      <c r="B1626" s="375"/>
      <c r="C1626" s="336"/>
      <c r="D1626" s="337"/>
      <c r="H1626" s="338"/>
      <c r="M1626" s="338"/>
      <c r="AS1626" s="316"/>
    </row>
    <row r="1627" spans="1:45" s="291" customFormat="1">
      <c r="A1627" s="293"/>
      <c r="B1627" s="375"/>
      <c r="C1627" s="336"/>
      <c r="D1627" s="337"/>
      <c r="H1627" s="338"/>
      <c r="M1627" s="338"/>
      <c r="AS1627" s="316"/>
    </row>
    <row r="1628" spans="1:45" s="291" customFormat="1">
      <c r="A1628" s="293"/>
      <c r="B1628" s="375"/>
      <c r="C1628" s="336"/>
      <c r="D1628" s="337"/>
      <c r="H1628" s="338"/>
      <c r="M1628" s="338"/>
      <c r="AS1628" s="316"/>
    </row>
    <row r="1629" spans="1:45" s="291" customFormat="1">
      <c r="A1629" s="293"/>
      <c r="B1629" s="375"/>
      <c r="C1629" s="336"/>
      <c r="D1629" s="337"/>
      <c r="H1629" s="338"/>
      <c r="M1629" s="338"/>
      <c r="AS1629" s="316"/>
    </row>
    <row r="1630" spans="1:45" s="291" customFormat="1">
      <c r="A1630" s="293"/>
      <c r="B1630" s="375"/>
      <c r="C1630" s="336"/>
      <c r="D1630" s="337"/>
      <c r="H1630" s="338"/>
      <c r="M1630" s="338"/>
      <c r="AS1630" s="316"/>
    </row>
    <row r="1631" spans="1:45" s="291" customFormat="1">
      <c r="A1631" s="293"/>
      <c r="B1631" s="375"/>
      <c r="C1631" s="336"/>
      <c r="D1631" s="337"/>
      <c r="H1631" s="338"/>
      <c r="M1631" s="338"/>
      <c r="AS1631" s="316"/>
    </row>
    <row r="1632" spans="1:45" s="291" customFormat="1">
      <c r="A1632" s="293"/>
      <c r="B1632" s="375"/>
      <c r="C1632" s="336"/>
      <c r="D1632" s="337"/>
      <c r="H1632" s="338"/>
      <c r="M1632" s="338"/>
      <c r="AS1632" s="316"/>
    </row>
    <row r="1633" spans="1:45" s="291" customFormat="1">
      <c r="A1633" s="293"/>
      <c r="B1633" s="375"/>
      <c r="C1633" s="336"/>
      <c r="D1633" s="337"/>
      <c r="H1633" s="338"/>
      <c r="M1633" s="338"/>
      <c r="AS1633" s="316"/>
    </row>
    <row r="1634" spans="1:45" s="291" customFormat="1">
      <c r="A1634" s="293"/>
      <c r="B1634" s="375"/>
      <c r="C1634" s="336"/>
      <c r="D1634" s="337"/>
      <c r="H1634" s="338"/>
      <c r="M1634" s="338"/>
      <c r="AS1634" s="316"/>
    </row>
    <row r="1635" spans="1:45" s="291" customFormat="1">
      <c r="A1635" s="293"/>
      <c r="B1635" s="375"/>
      <c r="C1635" s="336"/>
      <c r="D1635" s="337"/>
      <c r="H1635" s="338"/>
      <c r="M1635" s="338"/>
      <c r="AS1635" s="316"/>
    </row>
    <row r="1636" spans="1:45" s="291" customFormat="1">
      <c r="A1636" s="293"/>
      <c r="B1636" s="375"/>
      <c r="C1636" s="336"/>
      <c r="D1636" s="337"/>
      <c r="H1636" s="338"/>
      <c r="M1636" s="338"/>
      <c r="AS1636" s="316"/>
    </row>
    <row r="1637" spans="1:45" s="291" customFormat="1">
      <c r="A1637" s="293"/>
      <c r="B1637" s="375"/>
      <c r="C1637" s="336"/>
      <c r="D1637" s="337"/>
      <c r="H1637" s="338"/>
      <c r="M1637" s="338"/>
      <c r="AS1637" s="316"/>
    </row>
    <row r="1638" spans="1:45" s="291" customFormat="1">
      <c r="A1638" s="293"/>
      <c r="B1638" s="375"/>
      <c r="C1638" s="336"/>
      <c r="D1638" s="337"/>
      <c r="H1638" s="338"/>
      <c r="M1638" s="338"/>
      <c r="AS1638" s="316"/>
    </row>
    <row r="1639" spans="1:45" s="291" customFormat="1">
      <c r="A1639" s="293"/>
      <c r="B1639" s="375"/>
      <c r="C1639" s="336"/>
      <c r="D1639" s="337"/>
      <c r="H1639" s="338"/>
      <c r="M1639" s="338"/>
      <c r="AS1639" s="316"/>
    </row>
    <row r="1640" spans="1:45" s="291" customFormat="1">
      <c r="A1640" s="293"/>
      <c r="B1640" s="375"/>
      <c r="C1640" s="336"/>
      <c r="D1640" s="337"/>
      <c r="H1640" s="338"/>
      <c r="M1640" s="338"/>
      <c r="AS1640" s="316"/>
    </row>
    <row r="1641" spans="1:45" s="291" customFormat="1">
      <c r="A1641" s="293"/>
      <c r="B1641" s="375"/>
      <c r="C1641" s="336"/>
      <c r="D1641" s="337"/>
      <c r="H1641" s="338"/>
      <c r="M1641" s="338"/>
      <c r="AS1641" s="316"/>
    </row>
    <row r="1642" spans="1:45" s="291" customFormat="1">
      <c r="A1642" s="293"/>
      <c r="B1642" s="375"/>
      <c r="C1642" s="336"/>
      <c r="D1642" s="337"/>
      <c r="H1642" s="338"/>
      <c r="M1642" s="338"/>
      <c r="AS1642" s="316"/>
    </row>
    <row r="1643" spans="1:45" s="291" customFormat="1">
      <c r="A1643" s="293"/>
      <c r="B1643" s="375"/>
      <c r="C1643" s="336"/>
      <c r="D1643" s="337"/>
      <c r="H1643" s="338"/>
      <c r="M1643" s="338"/>
      <c r="AS1643" s="316"/>
    </row>
    <row r="1644" spans="1:45" s="291" customFormat="1">
      <c r="A1644" s="293"/>
      <c r="B1644" s="375"/>
      <c r="C1644" s="336"/>
      <c r="D1644" s="337"/>
      <c r="H1644" s="338"/>
      <c r="M1644" s="338"/>
      <c r="AS1644" s="316"/>
    </row>
    <row r="1645" spans="1:45" s="291" customFormat="1">
      <c r="A1645" s="293"/>
      <c r="B1645" s="375"/>
      <c r="C1645" s="336"/>
      <c r="D1645" s="337"/>
      <c r="H1645" s="338"/>
      <c r="M1645" s="338"/>
      <c r="AS1645" s="316"/>
    </row>
    <row r="1646" spans="1:45" s="291" customFormat="1">
      <c r="A1646" s="293"/>
      <c r="B1646" s="375"/>
      <c r="C1646" s="336"/>
      <c r="D1646" s="337"/>
      <c r="H1646" s="338"/>
      <c r="M1646" s="338"/>
      <c r="AS1646" s="316"/>
    </row>
    <row r="1647" spans="1:45" s="291" customFormat="1">
      <c r="A1647" s="293"/>
      <c r="B1647" s="375"/>
      <c r="C1647" s="336"/>
      <c r="D1647" s="337"/>
      <c r="H1647" s="338"/>
      <c r="M1647" s="338"/>
      <c r="AS1647" s="316"/>
    </row>
    <row r="1648" spans="1:45" s="291" customFormat="1">
      <c r="A1648" s="293"/>
      <c r="B1648" s="375"/>
      <c r="C1648" s="336"/>
      <c r="D1648" s="337"/>
      <c r="H1648" s="338"/>
      <c r="M1648" s="338"/>
      <c r="AS1648" s="316"/>
    </row>
    <row r="1649" spans="1:45" s="291" customFormat="1">
      <c r="A1649" s="293"/>
      <c r="B1649" s="375"/>
      <c r="C1649" s="336"/>
      <c r="D1649" s="337"/>
      <c r="H1649" s="338"/>
      <c r="M1649" s="338"/>
      <c r="AS1649" s="316"/>
    </row>
    <row r="1650" spans="1:45" s="291" customFormat="1">
      <c r="A1650" s="293"/>
      <c r="B1650" s="375"/>
      <c r="C1650" s="336"/>
      <c r="D1650" s="337"/>
      <c r="H1650" s="338"/>
      <c r="M1650" s="338"/>
      <c r="AS1650" s="316"/>
    </row>
    <row r="1651" spans="1:45" s="291" customFormat="1">
      <c r="A1651" s="293"/>
      <c r="B1651" s="375"/>
      <c r="C1651" s="336"/>
      <c r="D1651" s="337"/>
      <c r="H1651" s="338"/>
      <c r="M1651" s="338"/>
      <c r="AS1651" s="316"/>
    </row>
    <row r="1652" spans="1:45" s="291" customFormat="1">
      <c r="A1652" s="293"/>
      <c r="B1652" s="375"/>
      <c r="C1652" s="336"/>
      <c r="D1652" s="337"/>
      <c r="H1652" s="338"/>
      <c r="M1652" s="338"/>
      <c r="AS1652" s="316"/>
    </row>
    <row r="1653" spans="1:45" s="291" customFormat="1">
      <c r="A1653" s="293"/>
      <c r="B1653" s="375"/>
      <c r="C1653" s="336"/>
      <c r="D1653" s="337"/>
      <c r="H1653" s="338"/>
      <c r="M1653" s="338"/>
      <c r="AS1653" s="316"/>
    </row>
    <row r="1654" spans="1:45" s="291" customFormat="1">
      <c r="A1654" s="293"/>
      <c r="B1654" s="375"/>
      <c r="C1654" s="336"/>
      <c r="D1654" s="337"/>
      <c r="H1654" s="338"/>
      <c r="M1654" s="338"/>
      <c r="AS1654" s="316"/>
    </row>
    <row r="1655" spans="1:45" s="291" customFormat="1">
      <c r="A1655" s="293"/>
      <c r="B1655" s="375"/>
      <c r="C1655" s="336"/>
      <c r="D1655" s="337"/>
      <c r="H1655" s="338"/>
      <c r="M1655" s="338"/>
      <c r="AS1655" s="316"/>
    </row>
    <row r="1656" spans="1:45" s="291" customFormat="1">
      <c r="A1656" s="293"/>
      <c r="B1656" s="375"/>
      <c r="C1656" s="336"/>
      <c r="D1656" s="337"/>
      <c r="H1656" s="338"/>
      <c r="M1656" s="338"/>
      <c r="AS1656" s="316"/>
    </row>
    <row r="1657" spans="1:45" s="291" customFormat="1">
      <c r="A1657" s="293"/>
      <c r="B1657" s="375"/>
      <c r="C1657" s="336"/>
      <c r="D1657" s="337"/>
      <c r="H1657" s="338"/>
      <c r="M1657" s="338"/>
      <c r="AS1657" s="316"/>
    </row>
    <row r="1658" spans="1:45" s="291" customFormat="1">
      <c r="A1658" s="293"/>
      <c r="B1658" s="375"/>
      <c r="C1658" s="336"/>
      <c r="D1658" s="337"/>
      <c r="H1658" s="338"/>
      <c r="M1658" s="338"/>
      <c r="AS1658" s="316"/>
    </row>
    <row r="1659" spans="1:45" s="291" customFormat="1">
      <c r="A1659" s="293"/>
      <c r="B1659" s="375"/>
      <c r="C1659" s="336"/>
      <c r="D1659" s="337"/>
      <c r="H1659" s="338"/>
      <c r="M1659" s="338"/>
      <c r="AS1659" s="316"/>
    </row>
    <row r="1660" spans="1:45" s="291" customFormat="1">
      <c r="A1660" s="293"/>
      <c r="B1660" s="375"/>
      <c r="C1660" s="336"/>
      <c r="D1660" s="337"/>
      <c r="H1660" s="338"/>
      <c r="M1660" s="338"/>
      <c r="AS1660" s="316"/>
    </row>
    <row r="1661" spans="1:45" s="291" customFormat="1">
      <c r="A1661" s="293"/>
      <c r="B1661" s="375"/>
      <c r="C1661" s="336"/>
      <c r="D1661" s="337"/>
      <c r="H1661" s="338"/>
      <c r="M1661" s="338"/>
      <c r="AS1661" s="316"/>
    </row>
    <row r="1662" spans="1:45" s="291" customFormat="1">
      <c r="A1662" s="293"/>
      <c r="B1662" s="375"/>
      <c r="C1662" s="336"/>
      <c r="D1662" s="337"/>
      <c r="H1662" s="338"/>
      <c r="M1662" s="338"/>
      <c r="AS1662" s="316"/>
    </row>
    <row r="1663" spans="1:45" s="291" customFormat="1">
      <c r="A1663" s="293"/>
      <c r="B1663" s="375"/>
      <c r="C1663" s="336"/>
      <c r="D1663" s="337"/>
      <c r="H1663" s="338"/>
      <c r="M1663" s="338"/>
      <c r="AS1663" s="316"/>
    </row>
    <row r="1664" spans="1:45" s="291" customFormat="1">
      <c r="A1664" s="293"/>
      <c r="B1664" s="375"/>
      <c r="C1664" s="336"/>
      <c r="D1664" s="337"/>
      <c r="H1664" s="338"/>
      <c r="M1664" s="338"/>
      <c r="AS1664" s="316"/>
    </row>
    <row r="1665" spans="1:45" s="291" customFormat="1">
      <c r="A1665" s="293"/>
      <c r="B1665" s="375"/>
      <c r="C1665" s="336"/>
      <c r="D1665" s="337"/>
      <c r="H1665" s="338"/>
      <c r="M1665" s="338"/>
      <c r="AS1665" s="316"/>
    </row>
    <row r="1666" spans="1:45" s="291" customFormat="1">
      <c r="A1666" s="293"/>
      <c r="B1666" s="375"/>
      <c r="C1666" s="336"/>
      <c r="D1666" s="337"/>
      <c r="H1666" s="338"/>
      <c r="M1666" s="338"/>
      <c r="AS1666" s="316"/>
    </row>
    <row r="1667" spans="1:45" s="291" customFormat="1">
      <c r="A1667" s="293"/>
      <c r="B1667" s="375"/>
      <c r="C1667" s="336"/>
      <c r="D1667" s="337"/>
      <c r="H1667" s="338"/>
      <c r="M1667" s="338"/>
      <c r="AS1667" s="316"/>
    </row>
    <row r="1668" spans="1:45" s="291" customFormat="1">
      <c r="A1668" s="293"/>
      <c r="B1668" s="375"/>
      <c r="C1668" s="336"/>
      <c r="D1668" s="337"/>
      <c r="H1668" s="338"/>
      <c r="M1668" s="338"/>
      <c r="AS1668" s="316"/>
    </row>
    <row r="1669" spans="1:45" s="291" customFormat="1">
      <c r="A1669" s="293"/>
      <c r="B1669" s="375"/>
      <c r="C1669" s="336"/>
      <c r="D1669" s="337"/>
      <c r="H1669" s="338"/>
      <c r="M1669" s="338"/>
      <c r="AS1669" s="316"/>
    </row>
    <row r="1670" spans="1:45" s="291" customFormat="1">
      <c r="A1670" s="293"/>
      <c r="B1670" s="375"/>
      <c r="C1670" s="336"/>
      <c r="D1670" s="337"/>
      <c r="H1670" s="338"/>
      <c r="M1670" s="338"/>
      <c r="AS1670" s="316"/>
    </row>
    <row r="1671" spans="1:45" s="291" customFormat="1">
      <c r="A1671" s="293"/>
      <c r="B1671" s="375"/>
      <c r="C1671" s="336"/>
      <c r="D1671" s="337"/>
      <c r="H1671" s="338"/>
      <c r="M1671" s="338"/>
      <c r="AS1671" s="316"/>
    </row>
    <row r="1672" spans="1:45" s="291" customFormat="1">
      <c r="A1672" s="293"/>
      <c r="B1672" s="375"/>
      <c r="C1672" s="336"/>
      <c r="D1672" s="337"/>
      <c r="H1672" s="338"/>
      <c r="M1672" s="338"/>
      <c r="AS1672" s="316"/>
    </row>
    <row r="1673" spans="1:45" s="291" customFormat="1">
      <c r="A1673" s="293"/>
      <c r="B1673" s="375"/>
      <c r="C1673" s="336"/>
      <c r="D1673" s="337"/>
      <c r="H1673" s="338"/>
      <c r="M1673" s="338"/>
      <c r="AS1673" s="316"/>
    </row>
    <row r="1674" spans="1:45" s="291" customFormat="1">
      <c r="A1674" s="293"/>
      <c r="B1674" s="375"/>
      <c r="C1674" s="336"/>
      <c r="D1674" s="337"/>
      <c r="H1674" s="338"/>
      <c r="M1674" s="338"/>
      <c r="AS1674" s="316"/>
    </row>
    <row r="1675" spans="1:45" s="291" customFormat="1">
      <c r="A1675" s="293"/>
      <c r="B1675" s="375"/>
      <c r="C1675" s="336"/>
      <c r="D1675" s="337"/>
      <c r="H1675" s="338"/>
      <c r="M1675" s="338"/>
      <c r="AS1675" s="316"/>
    </row>
    <row r="1676" spans="1:45" s="291" customFormat="1">
      <c r="A1676" s="293"/>
      <c r="B1676" s="375"/>
      <c r="C1676" s="336"/>
      <c r="D1676" s="337"/>
      <c r="H1676" s="338"/>
      <c r="M1676" s="338"/>
      <c r="AS1676" s="316"/>
    </row>
    <row r="1677" spans="1:45" s="291" customFormat="1">
      <c r="A1677" s="293"/>
      <c r="B1677" s="375"/>
      <c r="C1677" s="336"/>
      <c r="D1677" s="337"/>
      <c r="H1677" s="338"/>
      <c r="M1677" s="338"/>
      <c r="AS1677" s="316"/>
    </row>
    <row r="1678" spans="1:45" s="291" customFormat="1">
      <c r="A1678" s="293"/>
      <c r="B1678" s="375"/>
      <c r="C1678" s="336"/>
      <c r="D1678" s="337"/>
      <c r="H1678" s="338"/>
      <c r="M1678" s="338"/>
      <c r="AS1678" s="316"/>
    </row>
    <row r="1679" spans="1:45" s="291" customFormat="1">
      <c r="A1679" s="293"/>
      <c r="B1679" s="375"/>
      <c r="C1679" s="336"/>
      <c r="D1679" s="337"/>
      <c r="H1679" s="338"/>
      <c r="M1679" s="338"/>
      <c r="AS1679" s="316"/>
    </row>
    <row r="1680" spans="1:45" s="291" customFormat="1">
      <c r="A1680" s="293"/>
      <c r="B1680" s="375"/>
      <c r="C1680" s="336"/>
      <c r="D1680" s="337"/>
      <c r="H1680" s="338"/>
      <c r="M1680" s="338"/>
      <c r="AS1680" s="316"/>
    </row>
    <row r="1681" spans="1:45" s="291" customFormat="1">
      <c r="A1681" s="293"/>
      <c r="B1681" s="375"/>
      <c r="C1681" s="336"/>
      <c r="D1681" s="337"/>
      <c r="H1681" s="338"/>
      <c r="M1681" s="338"/>
      <c r="AS1681" s="316"/>
    </row>
    <row r="1682" spans="1:45" s="291" customFormat="1">
      <c r="A1682" s="293"/>
      <c r="B1682" s="375"/>
      <c r="C1682" s="336"/>
      <c r="D1682" s="337"/>
      <c r="H1682" s="338"/>
      <c r="M1682" s="338"/>
      <c r="AS1682" s="316"/>
    </row>
    <row r="1683" spans="1:45" s="291" customFormat="1">
      <c r="A1683" s="293"/>
      <c r="B1683" s="375"/>
      <c r="C1683" s="336"/>
      <c r="D1683" s="337"/>
      <c r="H1683" s="338"/>
      <c r="M1683" s="338"/>
      <c r="AS1683" s="316"/>
    </row>
    <row r="1684" spans="1:45" s="291" customFormat="1">
      <c r="A1684" s="293"/>
      <c r="B1684" s="375"/>
      <c r="C1684" s="336"/>
      <c r="D1684" s="337"/>
      <c r="H1684" s="338"/>
      <c r="M1684" s="338"/>
      <c r="AS1684" s="316"/>
    </row>
    <row r="1685" spans="1:45" s="291" customFormat="1">
      <c r="A1685" s="293"/>
      <c r="B1685" s="375"/>
      <c r="C1685" s="336"/>
      <c r="D1685" s="337"/>
      <c r="H1685" s="338"/>
      <c r="M1685" s="338"/>
      <c r="AS1685" s="316"/>
    </row>
    <row r="1686" spans="1:45" s="291" customFormat="1">
      <c r="A1686" s="293"/>
      <c r="B1686" s="375"/>
      <c r="C1686" s="336"/>
      <c r="D1686" s="337"/>
      <c r="H1686" s="338"/>
      <c r="M1686" s="338"/>
      <c r="AS1686" s="316"/>
    </row>
    <row r="1687" spans="1:45" s="291" customFormat="1">
      <c r="A1687" s="293"/>
      <c r="B1687" s="375"/>
      <c r="C1687" s="336"/>
      <c r="D1687" s="337"/>
      <c r="H1687" s="338"/>
      <c r="M1687" s="338"/>
      <c r="AS1687" s="316"/>
    </row>
    <row r="1688" spans="1:45" s="291" customFormat="1">
      <c r="A1688" s="293"/>
      <c r="B1688" s="375"/>
      <c r="C1688" s="336"/>
      <c r="D1688" s="337"/>
      <c r="H1688" s="338"/>
      <c r="M1688" s="338"/>
      <c r="AS1688" s="316"/>
    </row>
    <row r="1689" spans="1:45" s="291" customFormat="1">
      <c r="A1689" s="293"/>
      <c r="B1689" s="375"/>
      <c r="C1689" s="336"/>
      <c r="D1689" s="337"/>
      <c r="H1689" s="338"/>
      <c r="M1689" s="338"/>
      <c r="AS1689" s="316"/>
    </row>
    <row r="1690" spans="1:45" s="291" customFormat="1">
      <c r="A1690" s="293"/>
      <c r="B1690" s="375"/>
      <c r="C1690" s="336"/>
      <c r="D1690" s="337"/>
      <c r="H1690" s="338"/>
      <c r="M1690" s="338"/>
      <c r="AS1690" s="316"/>
    </row>
    <row r="1691" spans="1:45" s="291" customFormat="1">
      <c r="A1691" s="293"/>
      <c r="B1691" s="375"/>
      <c r="C1691" s="336"/>
      <c r="D1691" s="337"/>
      <c r="H1691" s="338"/>
      <c r="M1691" s="338"/>
      <c r="AS1691" s="316"/>
    </row>
    <row r="1692" spans="1:45" s="291" customFormat="1">
      <c r="A1692" s="293"/>
      <c r="B1692" s="375"/>
      <c r="C1692" s="336"/>
      <c r="D1692" s="337"/>
      <c r="H1692" s="338"/>
      <c r="M1692" s="338"/>
      <c r="AS1692" s="316"/>
    </row>
    <row r="1693" spans="1:45" s="291" customFormat="1">
      <c r="A1693" s="293"/>
      <c r="B1693" s="375"/>
      <c r="C1693" s="336"/>
      <c r="D1693" s="337"/>
      <c r="H1693" s="338"/>
      <c r="M1693" s="338"/>
      <c r="AS1693" s="316"/>
    </row>
    <row r="1694" spans="1:45" s="291" customFormat="1">
      <c r="A1694" s="293"/>
      <c r="B1694" s="375"/>
      <c r="C1694" s="336"/>
      <c r="D1694" s="337"/>
      <c r="H1694" s="338"/>
      <c r="M1694" s="338"/>
      <c r="AS1694" s="316"/>
    </row>
    <row r="1695" spans="1:45" s="291" customFormat="1">
      <c r="A1695" s="293"/>
      <c r="B1695" s="375"/>
      <c r="C1695" s="336"/>
      <c r="D1695" s="337"/>
      <c r="H1695" s="338"/>
      <c r="M1695" s="338"/>
      <c r="AS1695" s="316"/>
    </row>
    <row r="1696" spans="1:45" s="291" customFormat="1">
      <c r="A1696" s="293"/>
      <c r="B1696" s="375"/>
      <c r="C1696" s="336"/>
      <c r="D1696" s="337"/>
      <c r="H1696" s="338"/>
      <c r="M1696" s="338"/>
      <c r="AS1696" s="316"/>
    </row>
    <row r="1697" spans="1:45" s="291" customFormat="1">
      <c r="A1697" s="293"/>
      <c r="B1697" s="375"/>
      <c r="C1697" s="336"/>
      <c r="D1697" s="337"/>
      <c r="H1697" s="338"/>
      <c r="M1697" s="338"/>
      <c r="AS1697" s="316"/>
    </row>
    <row r="1698" spans="1:45" s="291" customFormat="1">
      <c r="A1698" s="293"/>
      <c r="B1698" s="375"/>
      <c r="C1698" s="336"/>
      <c r="D1698" s="337"/>
      <c r="H1698" s="338"/>
      <c r="M1698" s="338"/>
      <c r="AS1698" s="316"/>
    </row>
    <row r="1699" spans="1:45" s="291" customFormat="1">
      <c r="A1699" s="293"/>
      <c r="B1699" s="375"/>
      <c r="C1699" s="336"/>
      <c r="D1699" s="337"/>
      <c r="H1699" s="338"/>
      <c r="M1699" s="338"/>
      <c r="AS1699" s="316"/>
    </row>
    <row r="1700" spans="1:45" s="291" customFormat="1">
      <c r="A1700" s="293"/>
      <c r="B1700" s="375"/>
      <c r="C1700" s="336"/>
      <c r="D1700" s="337"/>
      <c r="H1700" s="338"/>
      <c r="M1700" s="338"/>
      <c r="AS1700" s="316"/>
    </row>
    <row r="1701" spans="1:45" s="291" customFormat="1">
      <c r="A1701" s="293"/>
      <c r="B1701" s="375"/>
      <c r="C1701" s="336"/>
      <c r="D1701" s="337"/>
      <c r="H1701" s="338"/>
      <c r="M1701" s="338"/>
      <c r="AS1701" s="316"/>
    </row>
    <row r="1702" spans="1:45" s="291" customFormat="1">
      <c r="A1702" s="293"/>
      <c r="B1702" s="375"/>
      <c r="C1702" s="336"/>
      <c r="D1702" s="337"/>
      <c r="H1702" s="338"/>
      <c r="M1702" s="338"/>
      <c r="AS1702" s="316"/>
    </row>
    <row r="1703" spans="1:45" s="291" customFormat="1">
      <c r="A1703" s="293"/>
      <c r="B1703" s="375"/>
      <c r="C1703" s="336"/>
      <c r="D1703" s="337"/>
      <c r="H1703" s="338"/>
      <c r="M1703" s="338"/>
      <c r="AS1703" s="316"/>
    </row>
    <row r="1704" spans="1:45" s="291" customFormat="1">
      <c r="A1704" s="293"/>
      <c r="B1704" s="375"/>
      <c r="C1704" s="336"/>
      <c r="D1704" s="337"/>
      <c r="H1704" s="338"/>
      <c r="M1704" s="338"/>
      <c r="AS1704" s="316"/>
    </row>
    <row r="1705" spans="1:45" s="291" customFormat="1">
      <c r="A1705" s="293"/>
      <c r="B1705" s="375"/>
      <c r="C1705" s="336"/>
      <c r="D1705" s="337"/>
      <c r="H1705" s="338"/>
      <c r="M1705" s="338"/>
      <c r="AS1705" s="316"/>
    </row>
    <row r="1706" spans="1:45" s="291" customFormat="1">
      <c r="A1706" s="293"/>
      <c r="B1706" s="375"/>
      <c r="C1706" s="336"/>
      <c r="D1706" s="337"/>
      <c r="H1706" s="338"/>
      <c r="M1706" s="338"/>
      <c r="AS1706" s="316"/>
    </row>
    <row r="1707" spans="1:45" s="291" customFormat="1">
      <c r="A1707" s="293"/>
      <c r="B1707" s="375"/>
      <c r="C1707" s="336"/>
      <c r="D1707" s="337"/>
      <c r="H1707" s="338"/>
      <c r="M1707" s="338"/>
      <c r="AS1707" s="316"/>
    </row>
    <row r="1708" spans="1:45" s="291" customFormat="1">
      <c r="A1708" s="293"/>
      <c r="B1708" s="375"/>
      <c r="C1708" s="336"/>
      <c r="D1708" s="337"/>
      <c r="H1708" s="338"/>
      <c r="M1708" s="338"/>
      <c r="AS1708" s="316"/>
    </row>
    <row r="1709" spans="1:45" s="291" customFormat="1">
      <c r="A1709" s="293"/>
      <c r="B1709" s="375"/>
      <c r="C1709" s="336"/>
      <c r="D1709" s="337"/>
      <c r="H1709" s="338"/>
      <c r="M1709" s="338"/>
      <c r="AS1709" s="316"/>
    </row>
    <row r="1710" spans="1:45" s="291" customFormat="1">
      <c r="A1710" s="293"/>
      <c r="B1710" s="375"/>
      <c r="C1710" s="336"/>
      <c r="D1710" s="337"/>
      <c r="H1710" s="338"/>
      <c r="M1710" s="338"/>
      <c r="AS1710" s="316"/>
    </row>
    <row r="1711" spans="1:45" s="291" customFormat="1">
      <c r="A1711" s="293"/>
      <c r="B1711" s="375"/>
      <c r="C1711" s="336"/>
      <c r="D1711" s="337"/>
      <c r="H1711" s="338"/>
      <c r="M1711" s="338"/>
      <c r="AS1711" s="316"/>
    </row>
    <row r="1712" spans="1:45" s="291" customFormat="1">
      <c r="A1712" s="293"/>
      <c r="B1712" s="375"/>
      <c r="C1712" s="336"/>
      <c r="D1712" s="337"/>
      <c r="H1712" s="338"/>
      <c r="M1712" s="338"/>
      <c r="AS1712" s="316"/>
    </row>
    <row r="1713" spans="1:45" s="291" customFormat="1">
      <c r="A1713" s="293"/>
      <c r="B1713" s="375"/>
      <c r="C1713" s="336"/>
      <c r="D1713" s="337"/>
      <c r="H1713" s="338"/>
      <c r="M1713" s="338"/>
      <c r="AS1713" s="316"/>
    </row>
    <row r="1714" spans="1:45" s="291" customFormat="1">
      <c r="A1714" s="293"/>
      <c r="B1714" s="375"/>
      <c r="C1714" s="336"/>
      <c r="D1714" s="337"/>
      <c r="H1714" s="338"/>
      <c r="M1714" s="338"/>
      <c r="AS1714" s="316"/>
    </row>
    <row r="1715" spans="1:45" s="291" customFormat="1">
      <c r="A1715" s="293"/>
      <c r="B1715" s="375"/>
      <c r="C1715" s="336"/>
      <c r="D1715" s="337"/>
      <c r="H1715" s="338"/>
      <c r="M1715" s="338"/>
      <c r="AS1715" s="316"/>
    </row>
    <row r="1716" spans="1:45" s="291" customFormat="1">
      <c r="A1716" s="293"/>
      <c r="B1716" s="375"/>
      <c r="C1716" s="336"/>
      <c r="D1716" s="337"/>
      <c r="H1716" s="338"/>
      <c r="M1716" s="338"/>
      <c r="AS1716" s="316"/>
    </row>
    <row r="1717" spans="1:45" s="291" customFormat="1">
      <c r="A1717" s="293"/>
      <c r="B1717" s="375"/>
      <c r="C1717" s="336"/>
      <c r="D1717" s="337"/>
      <c r="H1717" s="338"/>
      <c r="M1717" s="338"/>
      <c r="AS1717" s="316"/>
    </row>
    <row r="1718" spans="1:45" s="291" customFormat="1">
      <c r="A1718" s="293"/>
      <c r="B1718" s="375"/>
      <c r="C1718" s="336"/>
      <c r="D1718" s="337"/>
      <c r="H1718" s="338"/>
      <c r="M1718" s="338"/>
      <c r="AS1718" s="316"/>
    </row>
    <row r="1719" spans="1:45" s="291" customFormat="1">
      <c r="A1719" s="293"/>
      <c r="B1719" s="375"/>
      <c r="C1719" s="336"/>
      <c r="D1719" s="337"/>
      <c r="H1719" s="338"/>
      <c r="M1719" s="338"/>
      <c r="AS1719" s="316"/>
    </row>
    <row r="1720" spans="1:45" s="291" customFormat="1">
      <c r="A1720" s="293"/>
      <c r="B1720" s="375"/>
      <c r="C1720" s="336"/>
      <c r="D1720" s="337"/>
      <c r="H1720" s="338"/>
      <c r="M1720" s="338"/>
      <c r="AS1720" s="316"/>
    </row>
    <row r="1721" spans="1:45" s="291" customFormat="1">
      <c r="A1721" s="293"/>
      <c r="B1721" s="375"/>
      <c r="C1721" s="336"/>
      <c r="D1721" s="337"/>
      <c r="H1721" s="338"/>
      <c r="M1721" s="338"/>
      <c r="AS1721" s="316"/>
    </row>
    <row r="1722" spans="1:45" s="291" customFormat="1">
      <c r="A1722" s="293"/>
      <c r="B1722" s="375"/>
      <c r="C1722" s="336"/>
      <c r="D1722" s="337"/>
      <c r="H1722" s="338"/>
      <c r="M1722" s="338"/>
      <c r="AS1722" s="316"/>
    </row>
    <row r="1723" spans="1:45" s="291" customFormat="1">
      <c r="A1723" s="293"/>
      <c r="B1723" s="375"/>
      <c r="C1723" s="336"/>
      <c r="D1723" s="337"/>
      <c r="H1723" s="338"/>
      <c r="M1723" s="338"/>
      <c r="AS1723" s="316"/>
    </row>
    <row r="1724" spans="1:45" s="291" customFormat="1">
      <c r="A1724" s="293"/>
      <c r="B1724" s="375"/>
      <c r="C1724" s="336"/>
      <c r="D1724" s="337"/>
      <c r="H1724" s="338"/>
      <c r="M1724" s="338"/>
      <c r="AS1724" s="316"/>
    </row>
    <row r="1725" spans="1:45" s="291" customFormat="1">
      <c r="A1725" s="293"/>
      <c r="B1725" s="375"/>
      <c r="C1725" s="336"/>
      <c r="D1725" s="337"/>
      <c r="H1725" s="338"/>
      <c r="M1725" s="338"/>
      <c r="AS1725" s="316"/>
    </row>
    <row r="1726" spans="1:45" s="291" customFormat="1">
      <c r="A1726" s="293"/>
      <c r="B1726" s="375"/>
      <c r="C1726" s="336"/>
      <c r="D1726" s="337"/>
      <c r="H1726" s="338"/>
      <c r="M1726" s="338"/>
      <c r="AS1726" s="316"/>
    </row>
    <row r="1727" spans="1:45" s="291" customFormat="1">
      <c r="A1727" s="293"/>
      <c r="B1727" s="375"/>
      <c r="C1727" s="336"/>
      <c r="D1727" s="337"/>
      <c r="H1727" s="338"/>
      <c r="M1727" s="338"/>
      <c r="AS1727" s="316"/>
    </row>
    <row r="1728" spans="1:45" s="291" customFormat="1">
      <c r="A1728" s="293"/>
      <c r="B1728" s="375"/>
      <c r="C1728" s="336"/>
      <c r="D1728" s="337"/>
      <c r="H1728" s="338"/>
      <c r="M1728" s="338"/>
      <c r="AS1728" s="316"/>
    </row>
    <row r="1729" spans="1:45" s="291" customFormat="1">
      <c r="A1729" s="293"/>
      <c r="B1729" s="375"/>
      <c r="C1729" s="336"/>
      <c r="D1729" s="337"/>
      <c r="H1729" s="338"/>
      <c r="M1729" s="338"/>
      <c r="AS1729" s="316"/>
    </row>
    <row r="1730" spans="1:45" s="291" customFormat="1">
      <c r="A1730" s="293"/>
      <c r="B1730" s="375"/>
      <c r="C1730" s="336"/>
      <c r="D1730" s="337"/>
      <c r="H1730" s="338"/>
      <c r="M1730" s="338"/>
      <c r="AS1730" s="316"/>
    </row>
    <row r="1731" spans="1:45" s="291" customFormat="1">
      <c r="A1731" s="293"/>
      <c r="B1731" s="375"/>
      <c r="C1731" s="336"/>
      <c r="D1731" s="337"/>
      <c r="H1731" s="338"/>
      <c r="M1731" s="338"/>
      <c r="AS1731" s="316"/>
    </row>
    <row r="1732" spans="1:45" s="291" customFormat="1">
      <c r="A1732" s="293"/>
      <c r="B1732" s="375"/>
      <c r="C1732" s="336"/>
      <c r="D1732" s="337"/>
      <c r="H1732" s="338"/>
      <c r="M1732" s="338"/>
      <c r="AS1732" s="316"/>
    </row>
    <row r="1733" spans="1:45" s="291" customFormat="1">
      <c r="A1733" s="293"/>
      <c r="B1733" s="375"/>
      <c r="C1733" s="336"/>
      <c r="D1733" s="337"/>
      <c r="H1733" s="338"/>
      <c r="M1733" s="338"/>
      <c r="AS1733" s="316"/>
    </row>
    <row r="1734" spans="1:45" s="291" customFormat="1">
      <c r="A1734" s="293"/>
      <c r="B1734" s="375"/>
      <c r="C1734" s="336"/>
      <c r="D1734" s="337"/>
      <c r="H1734" s="338"/>
      <c r="M1734" s="338"/>
      <c r="AS1734" s="316"/>
    </row>
    <row r="1735" spans="1:45" s="291" customFormat="1">
      <c r="A1735" s="293"/>
      <c r="B1735" s="375"/>
      <c r="C1735" s="336"/>
      <c r="D1735" s="337"/>
      <c r="H1735" s="338"/>
      <c r="M1735" s="338"/>
      <c r="AS1735" s="316"/>
    </row>
    <row r="1736" spans="1:45" s="291" customFormat="1">
      <c r="A1736" s="293"/>
      <c r="B1736" s="375"/>
      <c r="C1736" s="336"/>
      <c r="D1736" s="337"/>
      <c r="H1736" s="338"/>
      <c r="M1736" s="338"/>
      <c r="AS1736" s="316"/>
    </row>
    <row r="1737" spans="1:45" s="291" customFormat="1">
      <c r="A1737" s="293"/>
      <c r="B1737" s="375"/>
      <c r="C1737" s="336"/>
      <c r="D1737" s="337"/>
      <c r="H1737" s="338"/>
      <c r="M1737" s="338"/>
      <c r="AS1737" s="316"/>
    </row>
    <row r="1738" spans="1:45" s="291" customFormat="1">
      <c r="A1738" s="293"/>
      <c r="B1738" s="375"/>
      <c r="C1738" s="336"/>
      <c r="D1738" s="337"/>
      <c r="H1738" s="338"/>
      <c r="M1738" s="338"/>
      <c r="AS1738" s="316"/>
    </row>
    <row r="1739" spans="1:45" s="291" customFormat="1">
      <c r="A1739" s="293"/>
      <c r="B1739" s="375"/>
      <c r="C1739" s="336"/>
      <c r="D1739" s="337"/>
      <c r="H1739" s="338"/>
      <c r="M1739" s="338"/>
      <c r="AS1739" s="316"/>
    </row>
    <row r="1740" spans="1:45" s="291" customFormat="1">
      <c r="A1740" s="293"/>
      <c r="B1740" s="375"/>
      <c r="C1740" s="336"/>
      <c r="D1740" s="337"/>
      <c r="H1740" s="338"/>
      <c r="M1740" s="338"/>
      <c r="AS1740" s="316"/>
    </row>
    <row r="1741" spans="1:45" s="291" customFormat="1">
      <c r="A1741" s="293"/>
      <c r="B1741" s="375"/>
      <c r="C1741" s="336"/>
      <c r="D1741" s="337"/>
      <c r="H1741" s="338"/>
      <c r="M1741" s="338"/>
      <c r="AS1741" s="316"/>
    </row>
    <row r="1742" spans="1:45" s="291" customFormat="1">
      <c r="A1742" s="293"/>
      <c r="B1742" s="375"/>
      <c r="C1742" s="336"/>
      <c r="D1742" s="337"/>
      <c r="H1742" s="338"/>
      <c r="M1742" s="338"/>
      <c r="AS1742" s="316"/>
    </row>
    <row r="1743" spans="1:45" s="291" customFormat="1">
      <c r="A1743" s="293"/>
      <c r="B1743" s="375"/>
      <c r="C1743" s="336"/>
      <c r="D1743" s="337"/>
      <c r="H1743" s="338"/>
      <c r="M1743" s="338"/>
      <c r="AS1743" s="316"/>
    </row>
    <row r="1744" spans="1:45" s="291" customFormat="1">
      <c r="A1744" s="293"/>
      <c r="B1744" s="375"/>
      <c r="C1744" s="336"/>
      <c r="D1744" s="337"/>
      <c r="H1744" s="338"/>
      <c r="M1744" s="338"/>
      <c r="AS1744" s="316"/>
    </row>
    <row r="1745" spans="1:45" s="291" customFormat="1">
      <c r="A1745" s="293"/>
      <c r="B1745" s="375"/>
      <c r="C1745" s="336"/>
      <c r="D1745" s="337"/>
      <c r="H1745" s="338"/>
      <c r="M1745" s="338"/>
      <c r="AS1745" s="316"/>
    </row>
    <row r="1746" spans="1:45" s="291" customFormat="1">
      <c r="A1746" s="293"/>
      <c r="B1746" s="375"/>
      <c r="C1746" s="336"/>
      <c r="D1746" s="337"/>
      <c r="H1746" s="338"/>
      <c r="M1746" s="338"/>
      <c r="AS1746" s="316"/>
    </row>
    <row r="1747" spans="1:45" s="291" customFormat="1">
      <c r="A1747" s="293"/>
      <c r="B1747" s="375"/>
      <c r="C1747" s="336"/>
      <c r="D1747" s="337"/>
      <c r="H1747" s="338"/>
      <c r="M1747" s="338"/>
      <c r="AS1747" s="316"/>
    </row>
    <row r="1748" spans="1:45" s="291" customFormat="1">
      <c r="A1748" s="293"/>
      <c r="B1748" s="375"/>
      <c r="C1748" s="336"/>
      <c r="D1748" s="337"/>
      <c r="H1748" s="338"/>
      <c r="M1748" s="338"/>
      <c r="AS1748" s="316"/>
    </row>
    <row r="1749" spans="1:45" s="291" customFormat="1">
      <c r="A1749" s="293"/>
      <c r="B1749" s="375"/>
      <c r="C1749" s="336"/>
      <c r="D1749" s="337"/>
      <c r="H1749" s="338"/>
      <c r="M1749" s="338"/>
      <c r="AS1749" s="316"/>
    </row>
    <row r="1750" spans="1:45" s="291" customFormat="1">
      <c r="A1750" s="293"/>
      <c r="B1750" s="375"/>
      <c r="C1750" s="336"/>
      <c r="D1750" s="337"/>
      <c r="H1750" s="338"/>
      <c r="M1750" s="338"/>
      <c r="AS1750" s="316"/>
    </row>
    <row r="1751" spans="1:45" s="291" customFormat="1">
      <c r="A1751" s="293"/>
      <c r="B1751" s="375"/>
      <c r="C1751" s="336"/>
      <c r="D1751" s="337"/>
      <c r="H1751" s="338"/>
      <c r="M1751" s="338"/>
      <c r="AS1751" s="316"/>
    </row>
    <row r="1752" spans="1:45" s="291" customFormat="1">
      <c r="A1752" s="293"/>
      <c r="B1752" s="375"/>
      <c r="C1752" s="336"/>
      <c r="D1752" s="337"/>
      <c r="H1752" s="338"/>
      <c r="M1752" s="338"/>
      <c r="AS1752" s="316"/>
    </row>
    <row r="1753" spans="1:45" s="291" customFormat="1">
      <c r="A1753" s="293"/>
      <c r="B1753" s="375"/>
      <c r="C1753" s="336"/>
      <c r="D1753" s="337"/>
      <c r="H1753" s="338"/>
      <c r="M1753" s="338"/>
      <c r="AS1753" s="316"/>
    </row>
    <row r="1754" spans="1:45" s="291" customFormat="1">
      <c r="A1754" s="293"/>
      <c r="B1754" s="375"/>
      <c r="C1754" s="336"/>
      <c r="D1754" s="337"/>
      <c r="H1754" s="338"/>
      <c r="M1754" s="338"/>
      <c r="AS1754" s="316"/>
    </row>
    <row r="1755" spans="1:45" s="291" customFormat="1">
      <c r="A1755" s="293"/>
      <c r="B1755" s="375"/>
      <c r="C1755" s="336"/>
      <c r="D1755" s="337"/>
      <c r="H1755" s="338"/>
      <c r="M1755" s="338"/>
      <c r="AS1755" s="316"/>
    </row>
    <row r="1756" spans="1:45" s="291" customFormat="1">
      <c r="A1756" s="293"/>
      <c r="B1756" s="375"/>
      <c r="C1756" s="336"/>
      <c r="D1756" s="337"/>
      <c r="H1756" s="338"/>
      <c r="M1756" s="338"/>
      <c r="AS1756" s="316"/>
    </row>
    <row r="1757" spans="1:45" s="291" customFormat="1">
      <c r="A1757" s="293"/>
      <c r="B1757" s="375"/>
      <c r="C1757" s="336"/>
      <c r="D1757" s="337"/>
      <c r="H1757" s="338"/>
      <c r="M1757" s="338"/>
      <c r="AS1757" s="316"/>
    </row>
    <row r="1758" spans="1:45" s="291" customFormat="1">
      <c r="A1758" s="293"/>
      <c r="B1758" s="375"/>
      <c r="C1758" s="336"/>
      <c r="D1758" s="337"/>
      <c r="H1758" s="338"/>
      <c r="M1758" s="338"/>
      <c r="AS1758" s="316"/>
    </row>
    <row r="1759" spans="1:45" s="291" customFormat="1">
      <c r="A1759" s="293"/>
      <c r="B1759" s="375"/>
      <c r="C1759" s="336"/>
      <c r="D1759" s="337"/>
      <c r="H1759" s="338"/>
      <c r="M1759" s="338"/>
      <c r="AS1759" s="316"/>
    </row>
    <row r="1760" spans="1:45" s="291" customFormat="1">
      <c r="A1760" s="293"/>
      <c r="B1760" s="375"/>
      <c r="C1760" s="336"/>
      <c r="D1760" s="337"/>
      <c r="H1760" s="338"/>
      <c r="M1760" s="338"/>
      <c r="AS1760" s="316"/>
    </row>
    <row r="1761" spans="1:45" s="291" customFormat="1">
      <c r="A1761" s="293"/>
      <c r="B1761" s="375"/>
      <c r="C1761" s="336"/>
      <c r="D1761" s="337"/>
      <c r="H1761" s="338"/>
      <c r="M1761" s="338"/>
      <c r="AS1761" s="316"/>
    </row>
    <row r="1762" spans="1:45" s="291" customFormat="1">
      <c r="A1762" s="293"/>
      <c r="B1762" s="375"/>
      <c r="C1762" s="336"/>
      <c r="D1762" s="337"/>
      <c r="H1762" s="338"/>
      <c r="M1762" s="338"/>
      <c r="AS1762" s="316"/>
    </row>
    <row r="1763" spans="1:45" s="291" customFormat="1">
      <c r="A1763" s="293"/>
      <c r="B1763" s="375"/>
      <c r="C1763" s="336"/>
      <c r="D1763" s="337"/>
      <c r="H1763" s="338"/>
      <c r="M1763" s="338"/>
      <c r="AS1763" s="316"/>
    </row>
    <row r="1764" spans="1:45" s="291" customFormat="1">
      <c r="A1764" s="293"/>
      <c r="B1764" s="375"/>
      <c r="C1764" s="336"/>
      <c r="D1764" s="337"/>
      <c r="H1764" s="338"/>
      <c r="M1764" s="338"/>
      <c r="AS1764" s="316"/>
    </row>
    <row r="1765" spans="1:45" s="291" customFormat="1">
      <c r="A1765" s="293"/>
      <c r="B1765" s="375"/>
      <c r="C1765" s="336"/>
      <c r="D1765" s="337"/>
      <c r="H1765" s="338"/>
      <c r="M1765" s="338"/>
      <c r="AS1765" s="316"/>
    </row>
    <row r="1766" spans="1:45" s="291" customFormat="1">
      <c r="A1766" s="293"/>
      <c r="B1766" s="375"/>
      <c r="C1766" s="336"/>
      <c r="D1766" s="337"/>
      <c r="H1766" s="338"/>
      <c r="M1766" s="338"/>
      <c r="AS1766" s="316"/>
    </row>
    <row r="1767" spans="1:45" s="291" customFormat="1">
      <c r="A1767" s="293"/>
      <c r="B1767" s="375"/>
      <c r="C1767" s="336"/>
      <c r="D1767" s="337"/>
      <c r="H1767" s="338"/>
      <c r="M1767" s="338"/>
      <c r="AS1767" s="316"/>
    </row>
    <row r="1768" spans="1:45" s="291" customFormat="1">
      <c r="A1768" s="293"/>
      <c r="B1768" s="375"/>
      <c r="C1768" s="336"/>
      <c r="D1768" s="337"/>
      <c r="H1768" s="338"/>
      <c r="M1768" s="338"/>
      <c r="AS1768" s="316"/>
    </row>
    <row r="1769" spans="1:45" s="291" customFormat="1">
      <c r="A1769" s="293"/>
      <c r="B1769" s="375"/>
      <c r="C1769" s="336"/>
      <c r="D1769" s="337"/>
      <c r="H1769" s="338"/>
      <c r="M1769" s="338"/>
      <c r="AS1769" s="316"/>
    </row>
    <row r="1770" spans="1:45" s="291" customFormat="1">
      <c r="A1770" s="293"/>
      <c r="B1770" s="375"/>
      <c r="C1770" s="336"/>
      <c r="D1770" s="337"/>
      <c r="H1770" s="338"/>
      <c r="M1770" s="338"/>
      <c r="AS1770" s="316"/>
    </row>
    <row r="1771" spans="1:45" s="291" customFormat="1">
      <c r="A1771" s="293"/>
      <c r="B1771" s="375"/>
      <c r="C1771" s="336"/>
      <c r="D1771" s="337"/>
      <c r="H1771" s="338"/>
      <c r="M1771" s="338"/>
      <c r="AS1771" s="316"/>
    </row>
    <row r="1772" spans="1:45" s="291" customFormat="1">
      <c r="A1772" s="293"/>
      <c r="B1772" s="375"/>
      <c r="C1772" s="336"/>
      <c r="D1772" s="337"/>
      <c r="H1772" s="338"/>
      <c r="M1772" s="338"/>
      <c r="AS1772" s="316"/>
    </row>
    <row r="1773" spans="1:45" s="291" customFormat="1">
      <c r="A1773" s="293"/>
      <c r="B1773" s="375"/>
      <c r="C1773" s="336"/>
      <c r="D1773" s="337"/>
      <c r="H1773" s="338"/>
      <c r="M1773" s="338"/>
      <c r="AS1773" s="316"/>
    </row>
    <row r="1774" spans="1:45" s="291" customFormat="1">
      <c r="A1774" s="293"/>
      <c r="B1774" s="375"/>
      <c r="C1774" s="336"/>
      <c r="D1774" s="337"/>
      <c r="H1774" s="338"/>
      <c r="M1774" s="338"/>
      <c r="AS1774" s="316"/>
    </row>
    <row r="1775" spans="1:45" s="291" customFormat="1">
      <c r="A1775" s="293"/>
      <c r="B1775" s="375"/>
      <c r="C1775" s="336"/>
      <c r="D1775" s="337"/>
      <c r="H1775" s="338"/>
      <c r="M1775" s="338"/>
      <c r="AS1775" s="316"/>
    </row>
    <row r="1776" spans="1:45" s="291" customFormat="1">
      <c r="A1776" s="293"/>
      <c r="B1776" s="375"/>
      <c r="C1776" s="336"/>
      <c r="D1776" s="337"/>
      <c r="H1776" s="338"/>
      <c r="M1776" s="338"/>
      <c r="AS1776" s="316"/>
    </row>
    <row r="1777" spans="1:45" s="291" customFormat="1">
      <c r="A1777" s="293"/>
      <c r="B1777" s="375"/>
      <c r="C1777" s="336"/>
      <c r="D1777" s="337"/>
      <c r="H1777" s="338"/>
      <c r="M1777" s="338"/>
      <c r="AS1777" s="316"/>
    </row>
    <row r="1778" spans="1:45" s="291" customFormat="1">
      <c r="A1778" s="293"/>
      <c r="B1778" s="375"/>
      <c r="C1778" s="336"/>
      <c r="D1778" s="337"/>
      <c r="H1778" s="338"/>
      <c r="M1778" s="338"/>
      <c r="AS1778" s="316"/>
    </row>
    <row r="1779" spans="1:45" s="291" customFormat="1">
      <c r="A1779" s="293"/>
      <c r="B1779" s="375"/>
      <c r="C1779" s="336"/>
      <c r="D1779" s="337"/>
      <c r="H1779" s="338"/>
      <c r="M1779" s="338"/>
      <c r="AS1779" s="316"/>
    </row>
    <row r="1780" spans="1:45" s="291" customFormat="1">
      <c r="A1780" s="293"/>
      <c r="B1780" s="375"/>
      <c r="C1780" s="336"/>
      <c r="D1780" s="337"/>
      <c r="H1780" s="338"/>
      <c r="M1780" s="338"/>
      <c r="AS1780" s="316"/>
    </row>
    <row r="1781" spans="1:45" s="291" customFormat="1">
      <c r="A1781" s="293"/>
      <c r="B1781" s="375"/>
      <c r="C1781" s="336"/>
      <c r="D1781" s="337"/>
      <c r="H1781" s="338"/>
      <c r="M1781" s="338"/>
      <c r="AS1781" s="316"/>
    </row>
    <row r="1782" spans="1:45" s="291" customFormat="1">
      <c r="A1782" s="293"/>
      <c r="B1782" s="375"/>
      <c r="C1782" s="336"/>
      <c r="D1782" s="337"/>
      <c r="H1782" s="338"/>
      <c r="M1782" s="338"/>
      <c r="AS1782" s="316"/>
    </row>
    <row r="1783" spans="1:45" s="291" customFormat="1">
      <c r="A1783" s="293"/>
      <c r="B1783" s="375"/>
      <c r="C1783" s="336"/>
      <c r="D1783" s="337"/>
      <c r="H1783" s="338"/>
      <c r="M1783" s="338"/>
      <c r="AS1783" s="316"/>
    </row>
    <row r="1784" spans="1:45" s="291" customFormat="1">
      <c r="A1784" s="293"/>
      <c r="B1784" s="375"/>
      <c r="C1784" s="336"/>
      <c r="D1784" s="337"/>
      <c r="H1784" s="338"/>
      <c r="M1784" s="338"/>
      <c r="AS1784" s="316"/>
    </row>
    <row r="1785" spans="1:45" s="291" customFormat="1">
      <c r="A1785" s="293"/>
      <c r="B1785" s="375"/>
      <c r="C1785" s="336"/>
      <c r="D1785" s="337"/>
      <c r="H1785" s="338"/>
      <c r="M1785" s="338"/>
      <c r="AS1785" s="316"/>
    </row>
    <row r="1786" spans="1:45" s="291" customFormat="1">
      <c r="A1786" s="293"/>
      <c r="B1786" s="375"/>
      <c r="C1786" s="336"/>
      <c r="D1786" s="337"/>
      <c r="H1786" s="338"/>
      <c r="M1786" s="338"/>
      <c r="AS1786" s="316"/>
    </row>
    <row r="1787" spans="1:45" s="291" customFormat="1">
      <c r="A1787" s="293"/>
      <c r="B1787" s="375"/>
      <c r="C1787" s="336"/>
      <c r="D1787" s="337"/>
      <c r="H1787" s="338"/>
      <c r="M1787" s="338"/>
      <c r="AS1787" s="316"/>
    </row>
    <row r="1788" spans="1:45" s="291" customFormat="1">
      <c r="A1788" s="293"/>
      <c r="B1788" s="375"/>
      <c r="C1788" s="336"/>
      <c r="D1788" s="337"/>
      <c r="H1788" s="338"/>
      <c r="M1788" s="338"/>
      <c r="AS1788" s="316"/>
    </row>
    <row r="1789" spans="1:45" s="291" customFormat="1">
      <c r="A1789" s="293"/>
      <c r="B1789" s="375"/>
      <c r="C1789" s="336"/>
      <c r="D1789" s="337"/>
      <c r="H1789" s="338"/>
      <c r="M1789" s="338"/>
      <c r="AS1789" s="316"/>
    </row>
    <row r="1790" spans="1:45" s="291" customFormat="1">
      <c r="A1790" s="293"/>
      <c r="B1790" s="375"/>
      <c r="C1790" s="336"/>
      <c r="D1790" s="337"/>
      <c r="H1790" s="338"/>
      <c r="M1790" s="338"/>
      <c r="AS1790" s="316"/>
    </row>
    <row r="1791" spans="1:45" s="291" customFormat="1">
      <c r="A1791" s="293"/>
      <c r="B1791" s="375"/>
      <c r="C1791" s="336"/>
      <c r="D1791" s="337"/>
      <c r="H1791" s="338"/>
      <c r="M1791" s="338"/>
      <c r="AS1791" s="316"/>
    </row>
    <row r="1792" spans="1:45" s="291" customFormat="1">
      <c r="A1792" s="293"/>
      <c r="B1792" s="375"/>
      <c r="C1792" s="336"/>
      <c r="D1792" s="337"/>
      <c r="H1792" s="338"/>
      <c r="M1792" s="338"/>
      <c r="AS1792" s="316"/>
    </row>
    <row r="1793" spans="1:45" s="291" customFormat="1">
      <c r="A1793" s="293"/>
      <c r="B1793" s="375"/>
      <c r="C1793" s="336"/>
      <c r="D1793" s="337"/>
      <c r="H1793" s="338"/>
      <c r="M1793" s="338"/>
      <c r="AS1793" s="316"/>
    </row>
    <row r="1794" spans="1:45" s="291" customFormat="1">
      <c r="A1794" s="293"/>
      <c r="B1794" s="375"/>
      <c r="C1794" s="336"/>
      <c r="D1794" s="337"/>
      <c r="H1794" s="338"/>
      <c r="M1794" s="338"/>
      <c r="AS1794" s="316"/>
    </row>
    <row r="1795" spans="1:45" s="291" customFormat="1">
      <c r="A1795" s="293"/>
      <c r="B1795" s="375"/>
      <c r="C1795" s="336"/>
      <c r="D1795" s="337"/>
      <c r="H1795" s="338"/>
      <c r="M1795" s="338"/>
      <c r="AS1795" s="316"/>
    </row>
    <row r="1796" spans="1:45" s="291" customFormat="1">
      <c r="A1796" s="293"/>
      <c r="B1796" s="375"/>
      <c r="C1796" s="336"/>
      <c r="D1796" s="337"/>
      <c r="H1796" s="338"/>
      <c r="M1796" s="338"/>
      <c r="AS1796" s="316"/>
    </row>
    <row r="1797" spans="1:45" s="291" customFormat="1">
      <c r="A1797" s="293"/>
      <c r="B1797" s="375"/>
      <c r="C1797" s="336"/>
      <c r="D1797" s="337"/>
      <c r="H1797" s="338"/>
      <c r="M1797" s="338"/>
      <c r="AS1797" s="316"/>
    </row>
    <row r="1798" spans="1:45" s="291" customFormat="1">
      <c r="A1798" s="293"/>
      <c r="B1798" s="375"/>
      <c r="C1798" s="336"/>
      <c r="D1798" s="337"/>
      <c r="H1798" s="338"/>
      <c r="M1798" s="338"/>
      <c r="AS1798" s="316"/>
    </row>
    <row r="1799" spans="1:45" s="291" customFormat="1">
      <c r="A1799" s="293"/>
      <c r="B1799" s="375"/>
      <c r="C1799" s="336"/>
      <c r="D1799" s="337"/>
      <c r="H1799" s="338"/>
      <c r="M1799" s="338"/>
      <c r="AS1799" s="316"/>
    </row>
    <row r="1800" spans="1:45" s="291" customFormat="1">
      <c r="A1800" s="293"/>
      <c r="B1800" s="375"/>
      <c r="C1800" s="336"/>
      <c r="D1800" s="337"/>
      <c r="H1800" s="338"/>
      <c r="M1800" s="338"/>
      <c r="AS1800" s="316"/>
    </row>
    <row r="1801" spans="1:45" s="291" customFormat="1">
      <c r="A1801" s="293"/>
      <c r="B1801" s="375"/>
      <c r="C1801" s="336"/>
      <c r="D1801" s="337"/>
      <c r="H1801" s="338"/>
      <c r="M1801" s="338"/>
      <c r="AS1801" s="316"/>
    </row>
    <row r="1802" spans="1:45" s="291" customFormat="1">
      <c r="A1802" s="293"/>
      <c r="B1802" s="375"/>
      <c r="C1802" s="336"/>
      <c r="D1802" s="337"/>
      <c r="H1802" s="338"/>
      <c r="M1802" s="338"/>
      <c r="AS1802" s="316"/>
    </row>
    <row r="1803" spans="1:45" s="291" customFormat="1">
      <c r="A1803" s="293"/>
      <c r="B1803" s="375"/>
      <c r="C1803" s="336"/>
      <c r="D1803" s="337"/>
      <c r="H1803" s="338"/>
      <c r="M1803" s="338"/>
      <c r="AS1803" s="316"/>
    </row>
    <row r="1804" spans="1:45" s="291" customFormat="1">
      <c r="A1804" s="293"/>
      <c r="B1804" s="375"/>
      <c r="C1804" s="336"/>
      <c r="D1804" s="337"/>
      <c r="H1804" s="338"/>
      <c r="M1804" s="338"/>
      <c r="AS1804" s="316"/>
    </row>
    <row r="1805" spans="1:45" s="291" customFormat="1">
      <c r="A1805" s="293"/>
      <c r="B1805" s="375"/>
      <c r="C1805" s="336"/>
      <c r="D1805" s="337"/>
      <c r="H1805" s="338"/>
      <c r="M1805" s="338"/>
      <c r="AS1805" s="316"/>
    </row>
    <row r="1806" spans="1:45" s="291" customFormat="1">
      <c r="A1806" s="293"/>
      <c r="B1806" s="375"/>
      <c r="C1806" s="336"/>
      <c r="D1806" s="337"/>
      <c r="H1806" s="338"/>
      <c r="M1806" s="338"/>
      <c r="AS1806" s="316"/>
    </row>
    <row r="1807" spans="1:45" s="291" customFormat="1">
      <c r="A1807" s="293"/>
      <c r="B1807" s="375"/>
      <c r="C1807" s="336"/>
      <c r="D1807" s="337"/>
      <c r="H1807" s="338"/>
      <c r="M1807" s="338"/>
      <c r="AS1807" s="316"/>
    </row>
    <row r="1808" spans="1:45" s="291" customFormat="1">
      <c r="A1808" s="293"/>
      <c r="B1808" s="375"/>
      <c r="C1808" s="336"/>
      <c r="D1808" s="337"/>
      <c r="H1808" s="338"/>
      <c r="M1808" s="338"/>
      <c r="AS1808" s="316"/>
    </row>
    <row r="1809" spans="1:45" s="291" customFormat="1">
      <c r="A1809" s="293"/>
      <c r="B1809" s="375"/>
      <c r="C1809" s="336"/>
      <c r="D1809" s="337"/>
      <c r="H1809" s="338"/>
      <c r="M1809" s="338"/>
      <c r="AS1809" s="316"/>
    </row>
    <row r="1810" spans="1:45" s="291" customFormat="1">
      <c r="A1810" s="293"/>
      <c r="B1810" s="375"/>
      <c r="C1810" s="336"/>
      <c r="D1810" s="337"/>
      <c r="H1810" s="338"/>
      <c r="M1810" s="338"/>
      <c r="AS1810" s="316"/>
    </row>
    <row r="1811" spans="1:45" s="291" customFormat="1">
      <c r="A1811" s="293"/>
      <c r="B1811" s="375"/>
      <c r="C1811" s="336"/>
      <c r="D1811" s="337"/>
      <c r="H1811" s="338"/>
      <c r="M1811" s="338"/>
      <c r="AS1811" s="316"/>
    </row>
    <row r="1812" spans="1:45" s="291" customFormat="1">
      <c r="A1812" s="293"/>
      <c r="B1812" s="375"/>
      <c r="C1812" s="336"/>
      <c r="D1812" s="337"/>
      <c r="H1812" s="338"/>
      <c r="M1812" s="338"/>
      <c r="AS1812" s="316"/>
    </row>
    <row r="1813" spans="1:45" s="291" customFormat="1">
      <c r="A1813" s="293"/>
      <c r="B1813" s="375"/>
      <c r="C1813" s="336"/>
      <c r="D1813" s="337"/>
      <c r="H1813" s="338"/>
      <c r="M1813" s="338"/>
      <c r="AS1813" s="316"/>
    </row>
    <row r="1814" spans="1:45" s="291" customFormat="1">
      <c r="A1814" s="293"/>
      <c r="B1814" s="375"/>
      <c r="C1814" s="336"/>
      <c r="D1814" s="337"/>
      <c r="H1814" s="338"/>
      <c r="M1814" s="338"/>
      <c r="AS1814" s="316"/>
    </row>
    <row r="1815" spans="1:45" s="291" customFormat="1">
      <c r="A1815" s="293"/>
      <c r="B1815" s="375"/>
      <c r="C1815" s="336"/>
      <c r="D1815" s="337"/>
      <c r="H1815" s="338"/>
      <c r="M1815" s="338"/>
      <c r="AS1815" s="316"/>
    </row>
    <row r="1816" spans="1:45" s="291" customFormat="1">
      <c r="A1816" s="293"/>
      <c r="B1816" s="375"/>
      <c r="C1816" s="336"/>
      <c r="D1816" s="337"/>
      <c r="H1816" s="338"/>
      <c r="M1816" s="338"/>
      <c r="AS1816" s="316"/>
    </row>
    <row r="1817" spans="1:45" s="291" customFormat="1">
      <c r="A1817" s="293"/>
      <c r="B1817" s="375"/>
      <c r="C1817" s="336"/>
      <c r="D1817" s="337"/>
      <c r="H1817" s="338"/>
      <c r="M1817" s="338"/>
      <c r="AS1817" s="316"/>
    </row>
    <row r="1818" spans="1:45" s="291" customFormat="1">
      <c r="A1818" s="293"/>
      <c r="B1818" s="375"/>
      <c r="C1818" s="336"/>
      <c r="D1818" s="337"/>
      <c r="H1818" s="338"/>
      <c r="M1818" s="338"/>
      <c r="AS1818" s="316"/>
    </row>
    <row r="1819" spans="1:45" s="291" customFormat="1">
      <c r="A1819" s="293"/>
      <c r="B1819" s="375"/>
      <c r="C1819" s="336"/>
      <c r="D1819" s="337"/>
      <c r="H1819" s="338"/>
      <c r="M1819" s="338"/>
      <c r="AS1819" s="316"/>
    </row>
    <row r="1820" spans="1:45" s="291" customFormat="1">
      <c r="A1820" s="293"/>
      <c r="B1820" s="375"/>
      <c r="C1820" s="336"/>
      <c r="D1820" s="337"/>
      <c r="H1820" s="338"/>
      <c r="M1820" s="338"/>
      <c r="AS1820" s="316"/>
    </row>
    <row r="1821" spans="1:45" s="291" customFormat="1">
      <c r="A1821" s="293"/>
      <c r="B1821" s="375"/>
      <c r="C1821" s="336"/>
      <c r="D1821" s="337"/>
      <c r="H1821" s="338"/>
      <c r="M1821" s="338"/>
      <c r="AS1821" s="316"/>
    </row>
    <row r="1822" spans="1:45" s="291" customFormat="1">
      <c r="A1822" s="293"/>
      <c r="B1822" s="375"/>
      <c r="C1822" s="336"/>
      <c r="D1822" s="337"/>
      <c r="H1822" s="338"/>
      <c r="M1822" s="338"/>
      <c r="AS1822" s="316"/>
    </row>
    <row r="1823" spans="1:45" s="291" customFormat="1">
      <c r="A1823" s="293"/>
      <c r="B1823" s="375"/>
      <c r="C1823" s="336"/>
      <c r="D1823" s="337"/>
      <c r="H1823" s="338"/>
      <c r="M1823" s="338"/>
      <c r="AS1823" s="316"/>
    </row>
    <row r="1824" spans="1:45" s="291" customFormat="1">
      <c r="A1824" s="293"/>
      <c r="B1824" s="375"/>
      <c r="C1824" s="336"/>
      <c r="D1824" s="337"/>
      <c r="H1824" s="338"/>
      <c r="M1824" s="338"/>
      <c r="AS1824" s="316"/>
    </row>
    <row r="1825" spans="1:45" s="291" customFormat="1">
      <c r="A1825" s="293"/>
      <c r="B1825" s="375"/>
      <c r="C1825" s="336"/>
      <c r="D1825" s="337"/>
      <c r="H1825" s="338"/>
      <c r="M1825" s="338"/>
      <c r="AS1825" s="316"/>
    </row>
    <row r="1826" spans="1:45" s="291" customFormat="1">
      <c r="A1826" s="293"/>
      <c r="B1826" s="375"/>
      <c r="C1826" s="336"/>
      <c r="D1826" s="337"/>
      <c r="H1826" s="338"/>
      <c r="M1826" s="338"/>
      <c r="AS1826" s="316"/>
    </row>
    <row r="1827" spans="1:45" s="291" customFormat="1">
      <c r="A1827" s="293"/>
      <c r="B1827" s="375"/>
      <c r="C1827" s="336"/>
      <c r="D1827" s="337"/>
      <c r="H1827" s="338"/>
      <c r="M1827" s="338"/>
      <c r="AS1827" s="316"/>
    </row>
    <row r="1828" spans="1:45" s="291" customFormat="1">
      <c r="A1828" s="293"/>
      <c r="B1828" s="375"/>
      <c r="C1828" s="336"/>
      <c r="D1828" s="337"/>
      <c r="H1828" s="338"/>
      <c r="M1828" s="338"/>
      <c r="AS1828" s="316"/>
    </row>
    <row r="1829" spans="1:45" s="291" customFormat="1">
      <c r="A1829" s="293"/>
      <c r="B1829" s="375"/>
      <c r="C1829" s="336"/>
      <c r="D1829" s="337"/>
      <c r="H1829" s="338"/>
      <c r="M1829" s="338"/>
      <c r="AS1829" s="316"/>
    </row>
    <row r="1830" spans="1:45" s="291" customFormat="1">
      <c r="A1830" s="293"/>
      <c r="B1830" s="375"/>
      <c r="C1830" s="336"/>
      <c r="D1830" s="337"/>
      <c r="H1830" s="338"/>
      <c r="M1830" s="338"/>
      <c r="AS1830" s="316"/>
    </row>
    <row r="1831" spans="1:45" s="291" customFormat="1">
      <c r="A1831" s="293"/>
      <c r="B1831" s="375"/>
      <c r="C1831" s="336"/>
      <c r="D1831" s="337"/>
      <c r="H1831" s="338"/>
      <c r="M1831" s="338"/>
      <c r="AS1831" s="316"/>
    </row>
    <row r="1832" spans="1:45" s="291" customFormat="1">
      <c r="A1832" s="293"/>
      <c r="B1832" s="375"/>
      <c r="C1832" s="336"/>
      <c r="D1832" s="337"/>
      <c r="H1832" s="338"/>
      <c r="M1832" s="338"/>
      <c r="AS1832" s="316"/>
    </row>
    <row r="1833" spans="1:45" s="291" customFormat="1">
      <c r="A1833" s="293"/>
      <c r="B1833" s="375"/>
      <c r="C1833" s="336"/>
      <c r="D1833" s="337"/>
      <c r="H1833" s="338"/>
      <c r="M1833" s="338"/>
      <c r="AS1833" s="316"/>
    </row>
    <row r="1834" spans="1:45" s="291" customFormat="1">
      <c r="A1834" s="293"/>
      <c r="B1834" s="375"/>
      <c r="C1834" s="336"/>
      <c r="D1834" s="337"/>
      <c r="H1834" s="338"/>
      <c r="M1834" s="338"/>
      <c r="AS1834" s="316"/>
    </row>
    <row r="1835" spans="1:45" s="291" customFormat="1">
      <c r="A1835" s="293"/>
      <c r="B1835" s="375"/>
      <c r="C1835" s="336"/>
      <c r="D1835" s="337"/>
      <c r="H1835" s="338"/>
      <c r="M1835" s="338"/>
      <c r="AS1835" s="316"/>
    </row>
    <row r="1836" spans="1:45" s="291" customFormat="1">
      <c r="A1836" s="293"/>
      <c r="B1836" s="375"/>
      <c r="C1836" s="336"/>
      <c r="D1836" s="337"/>
      <c r="H1836" s="338"/>
      <c r="M1836" s="338"/>
      <c r="AS1836" s="316"/>
    </row>
    <row r="1837" spans="1:45" s="291" customFormat="1">
      <c r="A1837" s="293"/>
      <c r="B1837" s="375"/>
      <c r="C1837" s="336"/>
      <c r="D1837" s="337"/>
      <c r="H1837" s="338"/>
      <c r="M1837" s="338"/>
      <c r="AS1837" s="316"/>
    </row>
    <row r="1838" spans="1:45" s="291" customFormat="1">
      <c r="A1838" s="293"/>
      <c r="B1838" s="375"/>
      <c r="C1838" s="336"/>
      <c r="D1838" s="337"/>
      <c r="H1838" s="338"/>
      <c r="M1838" s="338"/>
      <c r="AS1838" s="316"/>
    </row>
    <row r="1839" spans="1:45" s="291" customFormat="1">
      <c r="A1839" s="293"/>
      <c r="B1839" s="375"/>
      <c r="C1839" s="336"/>
      <c r="D1839" s="337"/>
      <c r="H1839" s="338"/>
      <c r="M1839" s="338"/>
      <c r="AS1839" s="316"/>
    </row>
    <row r="1840" spans="1:45" s="291" customFormat="1">
      <c r="A1840" s="293"/>
      <c r="B1840" s="375"/>
      <c r="C1840" s="336"/>
      <c r="D1840" s="337"/>
      <c r="H1840" s="338"/>
      <c r="M1840" s="338"/>
      <c r="AS1840" s="316"/>
    </row>
    <row r="1841" spans="1:45" s="291" customFormat="1">
      <c r="A1841" s="293"/>
      <c r="B1841" s="375"/>
      <c r="C1841" s="336"/>
      <c r="D1841" s="337"/>
      <c r="H1841" s="338"/>
      <c r="M1841" s="338"/>
      <c r="AS1841" s="316"/>
    </row>
    <row r="1842" spans="1:45" s="291" customFormat="1">
      <c r="A1842" s="293"/>
      <c r="B1842" s="375"/>
      <c r="C1842" s="336"/>
      <c r="D1842" s="337"/>
      <c r="H1842" s="338"/>
      <c r="M1842" s="338"/>
      <c r="AS1842" s="316"/>
    </row>
    <row r="1843" spans="1:45" s="291" customFormat="1">
      <c r="A1843" s="293"/>
      <c r="B1843" s="375"/>
      <c r="C1843" s="336"/>
      <c r="D1843" s="337"/>
      <c r="H1843" s="338"/>
      <c r="M1843" s="338"/>
      <c r="AS1843" s="316"/>
    </row>
    <row r="1844" spans="1:45" s="291" customFormat="1">
      <c r="A1844" s="293"/>
      <c r="B1844" s="375"/>
      <c r="C1844" s="336"/>
      <c r="D1844" s="337"/>
      <c r="H1844" s="338"/>
      <c r="M1844" s="338"/>
      <c r="AS1844" s="316"/>
    </row>
    <row r="1845" spans="1:45" s="291" customFormat="1">
      <c r="A1845" s="293"/>
      <c r="B1845" s="375"/>
      <c r="C1845" s="336"/>
      <c r="D1845" s="337"/>
      <c r="H1845" s="338"/>
      <c r="M1845" s="338"/>
      <c r="AS1845" s="316"/>
    </row>
    <row r="1846" spans="1:45" s="291" customFormat="1">
      <c r="A1846" s="293"/>
      <c r="B1846" s="375"/>
      <c r="C1846" s="336"/>
      <c r="D1846" s="337"/>
      <c r="H1846" s="338"/>
      <c r="M1846" s="338"/>
      <c r="AS1846" s="316"/>
    </row>
    <row r="1847" spans="1:45" s="291" customFormat="1">
      <c r="A1847" s="293"/>
      <c r="B1847" s="375"/>
      <c r="C1847" s="336"/>
      <c r="D1847" s="337"/>
      <c r="H1847" s="338"/>
      <c r="M1847" s="338"/>
      <c r="AS1847" s="316"/>
    </row>
    <row r="1848" spans="1:45" s="291" customFormat="1">
      <c r="A1848" s="293"/>
      <c r="B1848" s="375"/>
      <c r="C1848" s="336"/>
      <c r="D1848" s="337"/>
      <c r="H1848" s="338"/>
      <c r="M1848" s="338"/>
      <c r="AS1848" s="316"/>
    </row>
    <row r="1849" spans="1:45" s="291" customFormat="1">
      <c r="A1849" s="293"/>
      <c r="B1849" s="375"/>
      <c r="C1849" s="336"/>
      <c r="D1849" s="337"/>
      <c r="H1849" s="338"/>
      <c r="M1849" s="338"/>
      <c r="AS1849" s="316"/>
    </row>
    <row r="1850" spans="1:45" s="291" customFormat="1">
      <c r="A1850" s="293"/>
      <c r="B1850" s="375"/>
      <c r="C1850" s="336"/>
      <c r="D1850" s="337"/>
      <c r="H1850" s="338"/>
      <c r="M1850" s="338"/>
      <c r="AS1850" s="316"/>
    </row>
    <row r="1851" spans="1:45" s="291" customFormat="1">
      <c r="A1851" s="293"/>
      <c r="B1851" s="375"/>
      <c r="C1851" s="336"/>
      <c r="D1851" s="337"/>
      <c r="H1851" s="338"/>
      <c r="M1851" s="338"/>
      <c r="AS1851" s="316"/>
    </row>
    <row r="1852" spans="1:45" s="291" customFormat="1">
      <c r="A1852" s="293"/>
      <c r="B1852" s="375"/>
      <c r="C1852" s="336"/>
      <c r="D1852" s="337"/>
      <c r="H1852" s="338"/>
      <c r="M1852" s="338"/>
      <c r="AS1852" s="316"/>
    </row>
    <row r="1853" spans="1:45" s="291" customFormat="1">
      <c r="A1853" s="293"/>
      <c r="B1853" s="375"/>
      <c r="C1853" s="336"/>
      <c r="D1853" s="337"/>
      <c r="H1853" s="338"/>
      <c r="M1853" s="338"/>
      <c r="AS1853" s="316"/>
    </row>
    <row r="1854" spans="1:45" s="291" customFormat="1">
      <c r="A1854" s="293"/>
      <c r="B1854" s="375"/>
      <c r="C1854" s="336"/>
      <c r="D1854" s="337"/>
      <c r="H1854" s="338"/>
      <c r="M1854" s="338"/>
      <c r="AS1854" s="316"/>
    </row>
    <row r="1855" spans="1:45" s="291" customFormat="1">
      <c r="A1855" s="293"/>
      <c r="B1855" s="375"/>
      <c r="C1855" s="336"/>
      <c r="D1855" s="337"/>
      <c r="H1855" s="338"/>
      <c r="M1855" s="338"/>
      <c r="AS1855" s="316"/>
    </row>
    <row r="1856" spans="1:45" s="291" customFormat="1">
      <c r="A1856" s="293"/>
      <c r="B1856" s="375"/>
      <c r="C1856" s="336"/>
      <c r="D1856" s="337"/>
      <c r="H1856" s="338"/>
      <c r="M1856" s="338"/>
      <c r="AS1856" s="316"/>
    </row>
    <row r="1857" spans="1:45" s="291" customFormat="1">
      <c r="A1857" s="293"/>
      <c r="B1857" s="375"/>
      <c r="C1857" s="336"/>
      <c r="D1857" s="337"/>
      <c r="H1857" s="338"/>
      <c r="M1857" s="338"/>
      <c r="AS1857" s="316"/>
    </row>
    <row r="1858" spans="1:45" s="291" customFormat="1">
      <c r="A1858" s="293"/>
      <c r="B1858" s="375"/>
      <c r="C1858" s="336"/>
      <c r="D1858" s="337"/>
      <c r="H1858" s="338"/>
      <c r="M1858" s="338"/>
      <c r="AS1858" s="316"/>
    </row>
    <row r="1859" spans="1:45" s="291" customFormat="1">
      <c r="A1859" s="293"/>
      <c r="B1859" s="375"/>
      <c r="C1859" s="336"/>
      <c r="D1859" s="337"/>
      <c r="H1859" s="338"/>
      <c r="M1859" s="338"/>
      <c r="AS1859" s="316"/>
    </row>
    <row r="1860" spans="1:45" s="291" customFormat="1">
      <c r="A1860" s="293"/>
      <c r="B1860" s="375"/>
      <c r="C1860" s="336"/>
      <c r="D1860" s="337"/>
      <c r="H1860" s="338"/>
      <c r="M1860" s="338"/>
      <c r="AS1860" s="316"/>
    </row>
    <row r="1861" spans="1:45" s="291" customFormat="1">
      <c r="A1861" s="293"/>
      <c r="B1861" s="375"/>
      <c r="C1861" s="336"/>
      <c r="D1861" s="337"/>
      <c r="H1861" s="338"/>
      <c r="M1861" s="338"/>
      <c r="AS1861" s="316"/>
    </row>
    <row r="1862" spans="1:45" s="291" customFormat="1">
      <c r="A1862" s="293"/>
      <c r="B1862" s="375"/>
      <c r="C1862" s="336"/>
      <c r="D1862" s="337"/>
      <c r="H1862" s="338"/>
      <c r="M1862" s="338"/>
      <c r="AS1862" s="316"/>
    </row>
    <row r="1863" spans="1:45" s="291" customFormat="1">
      <c r="A1863" s="293"/>
      <c r="B1863" s="375"/>
      <c r="C1863" s="336"/>
      <c r="D1863" s="337"/>
      <c r="H1863" s="338"/>
      <c r="M1863" s="338"/>
      <c r="AS1863" s="316"/>
    </row>
    <row r="1864" spans="1:45" s="291" customFormat="1">
      <c r="A1864" s="293"/>
      <c r="B1864" s="375"/>
      <c r="C1864" s="336"/>
      <c r="D1864" s="337"/>
      <c r="H1864" s="338"/>
      <c r="M1864" s="338"/>
      <c r="AS1864" s="316"/>
    </row>
    <row r="1865" spans="1:45" s="291" customFormat="1">
      <c r="A1865" s="293"/>
      <c r="B1865" s="375"/>
      <c r="C1865" s="336"/>
      <c r="D1865" s="337"/>
      <c r="H1865" s="338"/>
      <c r="M1865" s="338"/>
      <c r="AS1865" s="316"/>
    </row>
    <row r="1866" spans="1:45" s="291" customFormat="1">
      <c r="A1866" s="293"/>
      <c r="B1866" s="375"/>
      <c r="C1866" s="336"/>
      <c r="D1866" s="337"/>
      <c r="H1866" s="338"/>
      <c r="M1866" s="338"/>
      <c r="AS1866" s="316"/>
    </row>
    <row r="1867" spans="1:45" s="291" customFormat="1">
      <c r="A1867" s="293"/>
      <c r="B1867" s="375"/>
      <c r="C1867" s="336"/>
      <c r="D1867" s="337"/>
      <c r="H1867" s="338"/>
      <c r="M1867" s="338"/>
      <c r="AS1867" s="316"/>
    </row>
    <row r="1868" spans="1:45" s="291" customFormat="1">
      <c r="A1868" s="293"/>
      <c r="B1868" s="375"/>
      <c r="C1868" s="336"/>
      <c r="D1868" s="337"/>
      <c r="H1868" s="338"/>
      <c r="M1868" s="338"/>
      <c r="AS1868" s="316"/>
    </row>
    <row r="1869" spans="1:45" s="291" customFormat="1">
      <c r="A1869" s="293"/>
      <c r="B1869" s="375"/>
      <c r="C1869" s="336"/>
      <c r="D1869" s="337"/>
      <c r="H1869" s="338"/>
      <c r="M1869" s="338"/>
      <c r="AS1869" s="316"/>
    </row>
    <row r="1870" spans="1:45" s="291" customFormat="1">
      <c r="A1870" s="293"/>
      <c r="B1870" s="375"/>
      <c r="C1870" s="336"/>
      <c r="D1870" s="337"/>
      <c r="H1870" s="338"/>
      <c r="M1870" s="338"/>
      <c r="AS1870" s="316"/>
    </row>
    <row r="1871" spans="1:45" s="291" customFormat="1">
      <c r="A1871" s="293"/>
      <c r="B1871" s="375"/>
      <c r="C1871" s="336"/>
      <c r="D1871" s="337"/>
      <c r="H1871" s="338"/>
      <c r="M1871" s="338"/>
      <c r="AS1871" s="316"/>
    </row>
    <row r="1872" spans="1:45" s="291" customFormat="1">
      <c r="A1872" s="293"/>
      <c r="B1872" s="375"/>
      <c r="C1872" s="336"/>
      <c r="D1872" s="337"/>
      <c r="H1872" s="338"/>
      <c r="M1872" s="338"/>
      <c r="AS1872" s="316"/>
    </row>
    <row r="1873" spans="1:45" s="291" customFormat="1">
      <c r="A1873" s="293"/>
      <c r="B1873" s="375"/>
      <c r="C1873" s="336"/>
      <c r="D1873" s="337"/>
      <c r="H1873" s="338"/>
      <c r="M1873" s="338"/>
      <c r="AS1873" s="316"/>
    </row>
    <row r="1874" spans="1:45" s="291" customFormat="1">
      <c r="A1874" s="293"/>
      <c r="B1874" s="375"/>
      <c r="C1874" s="336"/>
      <c r="D1874" s="337"/>
      <c r="H1874" s="338"/>
      <c r="M1874" s="338"/>
      <c r="AS1874" s="316"/>
    </row>
    <row r="1875" spans="1:45" s="291" customFormat="1">
      <c r="A1875" s="293"/>
      <c r="B1875" s="375"/>
      <c r="C1875" s="336"/>
      <c r="D1875" s="337"/>
      <c r="H1875" s="338"/>
      <c r="M1875" s="338"/>
      <c r="AS1875" s="316"/>
    </row>
    <row r="1876" spans="1:45" s="291" customFormat="1">
      <c r="A1876" s="293"/>
      <c r="B1876" s="375"/>
      <c r="C1876" s="336"/>
      <c r="D1876" s="337"/>
      <c r="H1876" s="338"/>
      <c r="M1876" s="338"/>
      <c r="AS1876" s="316"/>
    </row>
    <row r="1877" spans="1:45" s="291" customFormat="1">
      <c r="A1877" s="293"/>
      <c r="B1877" s="375"/>
      <c r="C1877" s="336"/>
      <c r="D1877" s="337"/>
      <c r="H1877" s="338"/>
      <c r="M1877" s="338"/>
      <c r="AS1877" s="316"/>
    </row>
    <row r="1878" spans="1:45" s="291" customFormat="1">
      <c r="A1878" s="293"/>
      <c r="B1878" s="375"/>
      <c r="C1878" s="336"/>
      <c r="D1878" s="337"/>
      <c r="H1878" s="338"/>
      <c r="M1878" s="338"/>
      <c r="AS1878" s="316"/>
    </row>
    <row r="1879" spans="1:45" s="291" customFormat="1">
      <c r="A1879" s="293"/>
      <c r="B1879" s="375"/>
      <c r="C1879" s="336"/>
      <c r="D1879" s="337"/>
      <c r="H1879" s="338"/>
      <c r="M1879" s="338"/>
      <c r="AS1879" s="316"/>
    </row>
    <row r="1880" spans="1:45" s="291" customFormat="1">
      <c r="A1880" s="293"/>
      <c r="B1880" s="375"/>
      <c r="C1880" s="336"/>
      <c r="D1880" s="337"/>
      <c r="H1880" s="338"/>
      <c r="M1880" s="338"/>
      <c r="AS1880" s="316"/>
    </row>
    <row r="1881" spans="1:45" s="291" customFormat="1">
      <c r="A1881" s="293"/>
      <c r="B1881" s="375"/>
      <c r="C1881" s="336"/>
      <c r="D1881" s="337"/>
      <c r="H1881" s="338"/>
      <c r="M1881" s="338"/>
      <c r="AS1881" s="316"/>
    </row>
    <row r="1882" spans="1:45" s="291" customFormat="1">
      <c r="A1882" s="293"/>
      <c r="B1882" s="375"/>
      <c r="C1882" s="336"/>
      <c r="D1882" s="337"/>
      <c r="H1882" s="338"/>
      <c r="M1882" s="338"/>
      <c r="AS1882" s="316"/>
    </row>
    <row r="1883" spans="1:45" s="291" customFormat="1">
      <c r="A1883" s="293"/>
      <c r="B1883" s="375"/>
      <c r="C1883" s="336"/>
      <c r="D1883" s="337"/>
      <c r="H1883" s="338"/>
      <c r="M1883" s="338"/>
      <c r="AS1883" s="316"/>
    </row>
    <row r="1884" spans="1:45" s="291" customFormat="1">
      <c r="A1884" s="293"/>
      <c r="B1884" s="375"/>
      <c r="C1884" s="336"/>
      <c r="D1884" s="337"/>
      <c r="H1884" s="338"/>
      <c r="M1884" s="338"/>
      <c r="AS1884" s="316"/>
    </row>
    <row r="1885" spans="1:45" s="291" customFormat="1">
      <c r="A1885" s="293"/>
      <c r="B1885" s="375"/>
      <c r="C1885" s="336"/>
      <c r="D1885" s="337"/>
      <c r="H1885" s="338"/>
      <c r="M1885" s="338"/>
      <c r="AS1885" s="316"/>
    </row>
    <row r="1886" spans="1:45" s="291" customFormat="1">
      <c r="A1886" s="293"/>
      <c r="B1886" s="375"/>
      <c r="C1886" s="336"/>
      <c r="D1886" s="337"/>
      <c r="H1886" s="338"/>
      <c r="M1886" s="338"/>
      <c r="AS1886" s="316"/>
    </row>
    <row r="1887" spans="1:45" s="291" customFormat="1">
      <c r="A1887" s="293"/>
      <c r="B1887" s="375"/>
      <c r="C1887" s="336"/>
      <c r="D1887" s="337"/>
      <c r="H1887" s="338"/>
      <c r="M1887" s="338"/>
      <c r="AS1887" s="316"/>
    </row>
    <row r="1888" spans="1:45" s="291" customFormat="1">
      <c r="A1888" s="293"/>
      <c r="B1888" s="375"/>
      <c r="C1888" s="336"/>
      <c r="D1888" s="337"/>
      <c r="H1888" s="338"/>
      <c r="M1888" s="338"/>
      <c r="AS1888" s="316"/>
    </row>
    <row r="1889" spans="1:45" s="291" customFormat="1">
      <c r="A1889" s="293"/>
      <c r="B1889" s="375"/>
      <c r="C1889" s="336"/>
      <c r="D1889" s="337"/>
      <c r="H1889" s="338"/>
      <c r="M1889" s="338"/>
      <c r="AS1889" s="316"/>
    </row>
    <row r="1890" spans="1:45" s="291" customFormat="1">
      <c r="A1890" s="293"/>
      <c r="B1890" s="375"/>
      <c r="C1890" s="336"/>
      <c r="D1890" s="337"/>
      <c r="H1890" s="338"/>
      <c r="M1890" s="338"/>
      <c r="AS1890" s="316"/>
    </row>
    <row r="1891" spans="1:45" s="291" customFormat="1">
      <c r="A1891" s="293"/>
      <c r="B1891" s="375"/>
      <c r="C1891" s="336"/>
      <c r="D1891" s="337"/>
      <c r="H1891" s="338"/>
      <c r="M1891" s="338"/>
      <c r="AS1891" s="316"/>
    </row>
    <row r="1892" spans="1:45" s="291" customFormat="1">
      <c r="A1892" s="293"/>
      <c r="B1892" s="375"/>
      <c r="C1892" s="336"/>
      <c r="D1892" s="337"/>
      <c r="H1892" s="338"/>
      <c r="M1892" s="338"/>
      <c r="AS1892" s="316"/>
    </row>
    <row r="1893" spans="1:45" s="291" customFormat="1">
      <c r="A1893" s="293"/>
      <c r="B1893" s="375"/>
      <c r="C1893" s="336"/>
      <c r="D1893" s="337"/>
      <c r="H1893" s="338"/>
      <c r="M1893" s="338"/>
      <c r="AS1893" s="316"/>
    </row>
    <row r="1894" spans="1:45" s="291" customFormat="1">
      <c r="A1894" s="293"/>
      <c r="B1894" s="375"/>
      <c r="C1894" s="336"/>
      <c r="D1894" s="337"/>
      <c r="H1894" s="338"/>
      <c r="M1894" s="338"/>
      <c r="AS1894" s="316"/>
    </row>
    <row r="1895" spans="1:45" s="291" customFormat="1">
      <c r="A1895" s="293"/>
      <c r="B1895" s="375"/>
      <c r="C1895" s="336"/>
      <c r="D1895" s="337"/>
      <c r="H1895" s="338"/>
      <c r="M1895" s="338"/>
      <c r="AS1895" s="316"/>
    </row>
    <row r="1896" spans="1:45" s="291" customFormat="1">
      <c r="A1896" s="293"/>
      <c r="B1896" s="375"/>
      <c r="C1896" s="336"/>
      <c r="D1896" s="337"/>
      <c r="H1896" s="338"/>
      <c r="M1896" s="338"/>
      <c r="AS1896" s="316"/>
    </row>
    <row r="1897" spans="1:45" s="291" customFormat="1">
      <c r="A1897" s="293"/>
      <c r="B1897" s="375"/>
      <c r="C1897" s="336"/>
      <c r="D1897" s="337"/>
      <c r="H1897" s="338"/>
      <c r="M1897" s="338"/>
      <c r="AS1897" s="316"/>
    </row>
    <row r="1898" spans="1:45" s="291" customFormat="1">
      <c r="A1898" s="293"/>
      <c r="B1898" s="375"/>
      <c r="C1898" s="336"/>
      <c r="D1898" s="337"/>
      <c r="H1898" s="338"/>
      <c r="M1898" s="338"/>
      <c r="AS1898" s="316"/>
    </row>
    <row r="1899" spans="1:45" s="291" customFormat="1">
      <c r="A1899" s="293"/>
      <c r="B1899" s="375"/>
      <c r="C1899" s="336"/>
      <c r="D1899" s="337"/>
      <c r="H1899" s="338"/>
      <c r="M1899" s="338"/>
      <c r="AS1899" s="316"/>
    </row>
    <row r="1900" spans="1:45" s="291" customFormat="1">
      <c r="A1900" s="293"/>
      <c r="B1900" s="375"/>
      <c r="C1900" s="336"/>
      <c r="D1900" s="337"/>
      <c r="H1900" s="338"/>
      <c r="M1900" s="338"/>
      <c r="AS1900" s="316"/>
    </row>
    <row r="1901" spans="1:45" s="291" customFormat="1">
      <c r="A1901" s="293"/>
      <c r="B1901" s="375"/>
      <c r="C1901" s="336"/>
      <c r="D1901" s="337"/>
      <c r="H1901" s="338"/>
      <c r="M1901" s="338"/>
      <c r="AS1901" s="316"/>
    </row>
    <row r="1902" spans="1:45" s="291" customFormat="1">
      <c r="A1902" s="293"/>
      <c r="B1902" s="375"/>
      <c r="C1902" s="336"/>
      <c r="D1902" s="337"/>
      <c r="H1902" s="338"/>
      <c r="M1902" s="338"/>
      <c r="AS1902" s="316"/>
    </row>
    <row r="1903" spans="1:45" s="291" customFormat="1">
      <c r="A1903" s="293"/>
      <c r="B1903" s="375"/>
      <c r="C1903" s="336"/>
      <c r="D1903" s="337"/>
      <c r="H1903" s="338"/>
      <c r="M1903" s="338"/>
      <c r="AS1903" s="316"/>
    </row>
    <row r="1904" spans="1:45" s="291" customFormat="1">
      <c r="A1904" s="293"/>
      <c r="B1904" s="375"/>
      <c r="C1904" s="336"/>
      <c r="D1904" s="337"/>
      <c r="H1904" s="338"/>
      <c r="M1904" s="338"/>
      <c r="AS1904" s="316"/>
    </row>
    <row r="1905" spans="1:45" s="291" customFormat="1">
      <c r="A1905" s="293"/>
      <c r="B1905" s="375"/>
      <c r="C1905" s="336"/>
      <c r="D1905" s="337"/>
      <c r="H1905" s="338"/>
      <c r="M1905" s="338"/>
      <c r="AS1905" s="316"/>
    </row>
    <row r="1906" spans="1:45" s="291" customFormat="1">
      <c r="A1906" s="293"/>
      <c r="B1906" s="375"/>
      <c r="C1906" s="336"/>
      <c r="D1906" s="337"/>
      <c r="H1906" s="338"/>
      <c r="M1906" s="338"/>
      <c r="AS1906" s="316"/>
    </row>
    <row r="1907" spans="1:45" s="291" customFormat="1">
      <c r="A1907" s="293"/>
      <c r="B1907" s="375"/>
      <c r="C1907" s="336"/>
      <c r="D1907" s="337"/>
      <c r="H1907" s="338"/>
      <c r="M1907" s="338"/>
      <c r="AS1907" s="316"/>
    </row>
    <row r="1908" spans="1:45" s="291" customFormat="1">
      <c r="A1908" s="293"/>
      <c r="B1908" s="375"/>
      <c r="C1908" s="336"/>
      <c r="D1908" s="337"/>
      <c r="H1908" s="338"/>
      <c r="M1908" s="338"/>
      <c r="AS1908" s="316"/>
    </row>
    <row r="1909" spans="1:45" s="291" customFormat="1">
      <c r="A1909" s="293"/>
      <c r="B1909" s="375"/>
      <c r="C1909" s="336"/>
      <c r="D1909" s="337"/>
      <c r="H1909" s="338"/>
      <c r="M1909" s="338"/>
      <c r="AS1909" s="316"/>
    </row>
    <row r="1910" spans="1:45" s="291" customFormat="1">
      <c r="A1910" s="293"/>
      <c r="B1910" s="375"/>
      <c r="C1910" s="336"/>
      <c r="D1910" s="337"/>
      <c r="H1910" s="338"/>
      <c r="M1910" s="338"/>
      <c r="AS1910" s="316"/>
    </row>
    <row r="1911" spans="1:45" s="291" customFormat="1">
      <c r="A1911" s="293"/>
      <c r="B1911" s="375"/>
      <c r="C1911" s="336"/>
      <c r="D1911" s="337"/>
      <c r="H1911" s="338"/>
      <c r="M1911" s="338"/>
      <c r="AS1911" s="316"/>
    </row>
    <row r="1912" spans="1:45" s="291" customFormat="1">
      <c r="A1912" s="293"/>
      <c r="B1912" s="375"/>
      <c r="C1912" s="336"/>
      <c r="D1912" s="337"/>
      <c r="H1912" s="338"/>
      <c r="M1912" s="338"/>
      <c r="AS1912" s="316"/>
    </row>
    <row r="1913" spans="1:45" s="291" customFormat="1">
      <c r="A1913" s="293"/>
      <c r="B1913" s="375"/>
      <c r="C1913" s="336"/>
      <c r="D1913" s="337"/>
      <c r="H1913" s="338"/>
      <c r="M1913" s="338"/>
      <c r="AS1913" s="316"/>
    </row>
    <row r="1914" spans="1:45" s="291" customFormat="1">
      <c r="A1914" s="293"/>
      <c r="B1914" s="375"/>
      <c r="C1914" s="336"/>
      <c r="D1914" s="337"/>
      <c r="H1914" s="338"/>
      <c r="M1914" s="338"/>
      <c r="AS1914" s="316"/>
    </row>
    <row r="1915" spans="1:45" s="291" customFormat="1">
      <c r="A1915" s="293"/>
      <c r="B1915" s="375"/>
      <c r="C1915" s="336"/>
      <c r="D1915" s="337"/>
      <c r="H1915" s="338"/>
      <c r="M1915" s="338"/>
      <c r="AS1915" s="316"/>
    </row>
    <row r="1916" spans="1:45" s="291" customFormat="1">
      <c r="A1916" s="293"/>
      <c r="B1916" s="375"/>
      <c r="C1916" s="336"/>
      <c r="D1916" s="337"/>
      <c r="H1916" s="338"/>
      <c r="M1916" s="338"/>
      <c r="AS1916" s="316"/>
    </row>
    <row r="1917" spans="1:45" s="291" customFormat="1">
      <c r="A1917" s="293"/>
      <c r="B1917" s="375"/>
      <c r="C1917" s="336"/>
      <c r="D1917" s="337"/>
      <c r="H1917" s="338"/>
      <c r="M1917" s="338"/>
      <c r="AS1917" s="316"/>
    </row>
    <row r="1918" spans="1:45" s="291" customFormat="1">
      <c r="A1918" s="293"/>
      <c r="B1918" s="375"/>
      <c r="C1918" s="336"/>
      <c r="D1918" s="337"/>
      <c r="H1918" s="338"/>
      <c r="M1918" s="338"/>
      <c r="AS1918" s="316"/>
    </row>
    <row r="1919" spans="1:45" s="291" customFormat="1">
      <c r="A1919" s="293"/>
      <c r="B1919" s="375"/>
      <c r="C1919" s="336"/>
      <c r="D1919" s="337"/>
      <c r="H1919" s="338"/>
      <c r="M1919" s="338"/>
      <c r="AS1919" s="316"/>
    </row>
    <row r="1920" spans="1:45" s="291" customFormat="1">
      <c r="A1920" s="293"/>
      <c r="B1920" s="375"/>
      <c r="C1920" s="336"/>
      <c r="D1920" s="337"/>
      <c r="H1920" s="338"/>
      <c r="M1920" s="338"/>
      <c r="AS1920" s="316"/>
    </row>
    <row r="1921" spans="1:45" s="291" customFormat="1">
      <c r="A1921" s="293"/>
      <c r="B1921" s="375"/>
      <c r="C1921" s="336"/>
      <c r="D1921" s="337"/>
      <c r="H1921" s="338"/>
      <c r="M1921" s="338"/>
      <c r="AS1921" s="316"/>
    </row>
    <row r="1922" spans="1:45" s="291" customFormat="1">
      <c r="A1922" s="293"/>
      <c r="B1922" s="375"/>
      <c r="C1922" s="336"/>
      <c r="D1922" s="337"/>
      <c r="H1922" s="338"/>
      <c r="M1922" s="338"/>
      <c r="AS1922" s="316"/>
    </row>
    <row r="1923" spans="1:45" s="291" customFormat="1">
      <c r="A1923" s="293"/>
      <c r="B1923" s="375"/>
      <c r="C1923" s="336"/>
      <c r="D1923" s="337"/>
      <c r="H1923" s="338"/>
      <c r="M1923" s="338"/>
      <c r="AS1923" s="316"/>
    </row>
    <row r="1924" spans="1:45" s="291" customFormat="1">
      <c r="A1924" s="293"/>
      <c r="B1924" s="375"/>
      <c r="C1924" s="336"/>
      <c r="D1924" s="337"/>
      <c r="H1924" s="338"/>
      <c r="M1924" s="338"/>
      <c r="AS1924" s="316"/>
    </row>
    <row r="1925" spans="1:45" s="291" customFormat="1">
      <c r="A1925" s="293"/>
      <c r="B1925" s="375"/>
      <c r="C1925" s="336"/>
      <c r="D1925" s="337"/>
      <c r="H1925" s="338"/>
      <c r="M1925" s="338"/>
      <c r="AS1925" s="316"/>
    </row>
    <row r="1926" spans="1:45" s="291" customFormat="1">
      <c r="A1926" s="293"/>
      <c r="B1926" s="375"/>
      <c r="C1926" s="336"/>
      <c r="D1926" s="337"/>
      <c r="H1926" s="338"/>
      <c r="M1926" s="338"/>
      <c r="AS1926" s="316"/>
    </row>
    <row r="1927" spans="1:45" s="291" customFormat="1">
      <c r="A1927" s="293"/>
      <c r="B1927" s="375"/>
      <c r="C1927" s="336"/>
      <c r="D1927" s="337"/>
      <c r="H1927" s="338"/>
      <c r="M1927" s="338"/>
      <c r="AS1927" s="316"/>
    </row>
    <row r="1928" spans="1:45" s="291" customFormat="1">
      <c r="A1928" s="293"/>
      <c r="B1928" s="375"/>
      <c r="C1928" s="336"/>
      <c r="D1928" s="337"/>
      <c r="H1928" s="338"/>
      <c r="M1928" s="338"/>
      <c r="AS1928" s="316"/>
    </row>
    <row r="1929" spans="1:45" s="291" customFormat="1">
      <c r="A1929" s="293"/>
      <c r="B1929" s="375"/>
      <c r="C1929" s="336"/>
      <c r="D1929" s="337"/>
      <c r="H1929" s="338"/>
      <c r="M1929" s="338"/>
      <c r="AS1929" s="316"/>
    </row>
    <row r="1930" spans="1:45" s="291" customFormat="1">
      <c r="A1930" s="293"/>
      <c r="B1930" s="375"/>
      <c r="C1930" s="336"/>
      <c r="D1930" s="337"/>
      <c r="H1930" s="338"/>
      <c r="M1930" s="338"/>
      <c r="AS1930" s="316"/>
    </row>
    <row r="1931" spans="1:45" s="291" customFormat="1">
      <c r="A1931" s="293"/>
      <c r="B1931" s="375"/>
      <c r="C1931" s="336"/>
      <c r="D1931" s="337"/>
      <c r="H1931" s="338"/>
      <c r="M1931" s="338"/>
      <c r="AS1931" s="316"/>
    </row>
    <row r="1932" spans="1:45" s="291" customFormat="1">
      <c r="A1932" s="293"/>
      <c r="B1932" s="375"/>
      <c r="C1932" s="336"/>
      <c r="D1932" s="337"/>
      <c r="H1932" s="338"/>
      <c r="M1932" s="338"/>
      <c r="AS1932" s="316"/>
    </row>
    <row r="1933" spans="1:45" s="291" customFormat="1">
      <c r="A1933" s="293"/>
      <c r="B1933" s="375"/>
      <c r="C1933" s="336"/>
      <c r="D1933" s="337"/>
      <c r="H1933" s="338"/>
      <c r="M1933" s="338"/>
      <c r="AS1933" s="316"/>
    </row>
    <row r="1934" spans="1:45" s="291" customFormat="1">
      <c r="A1934" s="293"/>
      <c r="B1934" s="375"/>
      <c r="C1934" s="336"/>
      <c r="D1934" s="337"/>
      <c r="H1934" s="338"/>
      <c r="M1934" s="338"/>
      <c r="AS1934" s="316"/>
    </row>
    <row r="1935" spans="1:45" s="291" customFormat="1">
      <c r="A1935" s="293"/>
      <c r="B1935" s="375"/>
      <c r="C1935" s="336"/>
      <c r="D1935" s="337"/>
      <c r="H1935" s="338"/>
      <c r="M1935" s="338"/>
      <c r="AS1935" s="316"/>
    </row>
    <row r="1936" spans="1:45" s="291" customFormat="1">
      <c r="A1936" s="293"/>
      <c r="B1936" s="375"/>
      <c r="C1936" s="336"/>
      <c r="D1936" s="337"/>
      <c r="H1936" s="338"/>
      <c r="M1936" s="338"/>
      <c r="AS1936" s="316"/>
    </row>
    <row r="1937" spans="1:45" s="291" customFormat="1">
      <c r="A1937" s="293"/>
      <c r="B1937" s="375"/>
      <c r="C1937" s="336"/>
      <c r="D1937" s="337"/>
      <c r="H1937" s="338"/>
      <c r="M1937" s="338"/>
      <c r="AS1937" s="316"/>
    </row>
    <row r="1938" spans="1:45" s="291" customFormat="1">
      <c r="A1938" s="293"/>
      <c r="B1938" s="375"/>
      <c r="C1938" s="336"/>
      <c r="D1938" s="337"/>
      <c r="H1938" s="338"/>
      <c r="M1938" s="338"/>
      <c r="AS1938" s="316"/>
    </row>
    <row r="1939" spans="1:45" s="291" customFormat="1">
      <c r="A1939" s="293"/>
      <c r="B1939" s="375"/>
      <c r="C1939" s="336"/>
      <c r="D1939" s="337"/>
      <c r="H1939" s="338"/>
      <c r="M1939" s="338"/>
      <c r="AS1939" s="316"/>
    </row>
    <row r="1940" spans="1:45" s="291" customFormat="1">
      <c r="A1940" s="293"/>
      <c r="B1940" s="375"/>
      <c r="C1940" s="336"/>
      <c r="D1940" s="337"/>
      <c r="H1940" s="338"/>
      <c r="M1940" s="338"/>
      <c r="AS1940" s="316"/>
    </row>
    <row r="1941" spans="1:45" s="291" customFormat="1">
      <c r="A1941" s="293"/>
      <c r="B1941" s="375"/>
      <c r="C1941" s="336"/>
      <c r="D1941" s="337"/>
      <c r="H1941" s="338"/>
      <c r="M1941" s="338"/>
      <c r="AS1941" s="316"/>
    </row>
    <row r="1942" spans="1:45" s="291" customFormat="1">
      <c r="A1942" s="293"/>
      <c r="B1942" s="375"/>
      <c r="C1942" s="336"/>
      <c r="D1942" s="337"/>
      <c r="H1942" s="338"/>
      <c r="M1942" s="338"/>
      <c r="AS1942" s="316"/>
    </row>
    <row r="1943" spans="1:45" s="291" customFormat="1">
      <c r="A1943" s="293"/>
      <c r="B1943" s="375"/>
      <c r="C1943" s="336"/>
      <c r="D1943" s="337"/>
      <c r="H1943" s="338"/>
      <c r="M1943" s="338"/>
      <c r="AS1943" s="316"/>
    </row>
    <row r="1944" spans="1:45" s="291" customFormat="1">
      <c r="A1944" s="293"/>
      <c r="B1944" s="375"/>
      <c r="C1944" s="336"/>
      <c r="D1944" s="337"/>
      <c r="H1944" s="338"/>
      <c r="M1944" s="338"/>
      <c r="AS1944" s="316"/>
    </row>
    <row r="1945" spans="1:45" s="291" customFormat="1">
      <c r="A1945" s="293"/>
      <c r="B1945" s="375"/>
      <c r="C1945" s="336"/>
      <c r="D1945" s="337"/>
      <c r="H1945" s="338"/>
      <c r="M1945" s="338"/>
      <c r="AS1945" s="316"/>
    </row>
    <row r="1946" spans="1:45" s="291" customFormat="1">
      <c r="A1946" s="293"/>
      <c r="B1946" s="375"/>
      <c r="C1946" s="336"/>
      <c r="D1946" s="337"/>
      <c r="H1946" s="338"/>
      <c r="M1946" s="338"/>
      <c r="AS1946" s="316"/>
    </row>
    <row r="1947" spans="1:45" s="291" customFormat="1">
      <c r="A1947" s="293"/>
      <c r="B1947" s="375"/>
      <c r="C1947" s="336"/>
      <c r="D1947" s="337"/>
      <c r="H1947" s="338"/>
      <c r="M1947" s="338"/>
      <c r="AS1947" s="316"/>
    </row>
    <row r="1948" spans="1:45" s="291" customFormat="1">
      <c r="A1948" s="293"/>
      <c r="B1948" s="375"/>
      <c r="C1948" s="336"/>
      <c r="D1948" s="337"/>
      <c r="H1948" s="338"/>
      <c r="M1948" s="338"/>
      <c r="AS1948" s="316"/>
    </row>
    <row r="1949" spans="1:45" s="291" customFormat="1">
      <c r="A1949" s="293"/>
      <c r="B1949" s="375"/>
      <c r="C1949" s="336"/>
      <c r="D1949" s="337"/>
      <c r="H1949" s="338"/>
      <c r="M1949" s="338"/>
      <c r="AS1949" s="316"/>
    </row>
    <row r="1950" spans="1:45" s="291" customFormat="1">
      <c r="A1950" s="293"/>
      <c r="B1950" s="375"/>
      <c r="C1950" s="336"/>
      <c r="D1950" s="337"/>
      <c r="H1950" s="338"/>
      <c r="M1950" s="338"/>
      <c r="AS1950" s="316"/>
    </row>
    <row r="1951" spans="1:45" s="291" customFormat="1">
      <c r="A1951" s="293"/>
      <c r="B1951" s="375"/>
      <c r="C1951" s="336"/>
      <c r="D1951" s="337"/>
      <c r="H1951" s="338"/>
      <c r="M1951" s="338"/>
      <c r="AS1951" s="316"/>
    </row>
    <row r="1952" spans="1:45" s="291" customFormat="1">
      <c r="A1952" s="293"/>
      <c r="B1952" s="375"/>
      <c r="C1952" s="336"/>
      <c r="D1952" s="337"/>
      <c r="H1952" s="338"/>
      <c r="M1952" s="338"/>
      <c r="AS1952" s="316"/>
    </row>
    <row r="1953" spans="1:45" s="291" customFormat="1">
      <c r="A1953" s="293"/>
      <c r="B1953" s="375"/>
      <c r="C1953" s="336"/>
      <c r="D1953" s="337"/>
      <c r="H1953" s="338"/>
      <c r="M1953" s="338"/>
      <c r="AS1953" s="316"/>
    </row>
    <row r="1954" spans="1:45" s="291" customFormat="1">
      <c r="A1954" s="293"/>
      <c r="B1954" s="375"/>
      <c r="C1954" s="336"/>
      <c r="D1954" s="337"/>
      <c r="H1954" s="338"/>
      <c r="M1954" s="338"/>
      <c r="AS1954" s="316"/>
    </row>
    <row r="1955" spans="1:45" s="291" customFormat="1">
      <c r="A1955" s="293"/>
      <c r="B1955" s="375"/>
      <c r="C1955" s="336"/>
      <c r="D1955" s="337"/>
      <c r="H1955" s="338"/>
      <c r="M1955" s="338"/>
      <c r="AS1955" s="316"/>
    </row>
    <row r="1956" spans="1:45" s="291" customFormat="1">
      <c r="A1956" s="293"/>
      <c r="B1956" s="375"/>
      <c r="C1956" s="336"/>
      <c r="D1956" s="337"/>
      <c r="H1956" s="338"/>
      <c r="M1956" s="338"/>
      <c r="AS1956" s="316"/>
    </row>
    <row r="1957" spans="1:45" s="291" customFormat="1">
      <c r="A1957" s="293"/>
      <c r="B1957" s="375"/>
      <c r="C1957" s="336"/>
      <c r="D1957" s="337"/>
      <c r="H1957" s="338"/>
      <c r="M1957" s="338"/>
      <c r="AS1957" s="316"/>
    </row>
    <row r="1958" spans="1:45" s="291" customFormat="1">
      <c r="A1958" s="293"/>
      <c r="B1958" s="375"/>
      <c r="C1958" s="336"/>
      <c r="D1958" s="337"/>
      <c r="H1958" s="338"/>
      <c r="M1958" s="338"/>
      <c r="AS1958" s="316"/>
    </row>
    <row r="1959" spans="1:45" s="291" customFormat="1">
      <c r="A1959" s="293"/>
      <c r="B1959" s="375"/>
      <c r="C1959" s="336"/>
      <c r="D1959" s="337"/>
      <c r="H1959" s="338"/>
      <c r="M1959" s="338"/>
      <c r="AS1959" s="316"/>
    </row>
    <row r="1960" spans="1:45" s="291" customFormat="1">
      <c r="A1960" s="293"/>
      <c r="B1960" s="375"/>
      <c r="C1960" s="336"/>
      <c r="D1960" s="337"/>
      <c r="H1960" s="338"/>
      <c r="M1960" s="338"/>
      <c r="AS1960" s="316"/>
    </row>
    <row r="1961" spans="1:45" s="291" customFormat="1">
      <c r="A1961" s="293"/>
      <c r="B1961" s="375"/>
      <c r="C1961" s="336"/>
      <c r="D1961" s="337"/>
      <c r="H1961" s="338"/>
      <c r="M1961" s="338"/>
      <c r="AS1961" s="316"/>
    </row>
    <row r="1962" spans="1:45" s="291" customFormat="1">
      <c r="A1962" s="293"/>
      <c r="B1962" s="375"/>
      <c r="C1962" s="336"/>
      <c r="D1962" s="337"/>
      <c r="H1962" s="338"/>
      <c r="M1962" s="338"/>
      <c r="AS1962" s="316"/>
    </row>
    <row r="1963" spans="1:45" s="291" customFormat="1">
      <c r="A1963" s="293"/>
      <c r="B1963" s="375"/>
      <c r="C1963" s="336"/>
      <c r="D1963" s="337"/>
      <c r="H1963" s="338"/>
      <c r="M1963" s="338"/>
      <c r="AS1963" s="316"/>
    </row>
    <row r="1964" spans="1:45" s="291" customFormat="1">
      <c r="A1964" s="293"/>
      <c r="B1964" s="375"/>
      <c r="C1964" s="336"/>
      <c r="D1964" s="337"/>
      <c r="H1964" s="338"/>
      <c r="M1964" s="338"/>
      <c r="AS1964" s="316"/>
    </row>
    <row r="1965" spans="1:45" s="291" customFormat="1">
      <c r="A1965" s="293"/>
      <c r="B1965" s="375"/>
      <c r="C1965" s="336"/>
      <c r="D1965" s="337"/>
      <c r="H1965" s="338"/>
      <c r="M1965" s="338"/>
      <c r="AS1965" s="316"/>
    </row>
    <row r="1966" spans="1:45" s="291" customFormat="1">
      <c r="A1966" s="293"/>
      <c r="B1966" s="375"/>
      <c r="C1966" s="336"/>
      <c r="D1966" s="337"/>
      <c r="H1966" s="338"/>
      <c r="M1966" s="338"/>
      <c r="AS1966" s="316"/>
    </row>
    <row r="1967" spans="1:45" s="291" customFormat="1">
      <c r="A1967" s="293"/>
      <c r="B1967" s="375"/>
      <c r="C1967" s="336"/>
      <c r="D1967" s="337"/>
      <c r="H1967" s="338"/>
      <c r="M1967" s="338"/>
      <c r="AS1967" s="316"/>
    </row>
    <row r="1968" spans="1:45" s="291" customFormat="1">
      <c r="A1968" s="293"/>
      <c r="B1968" s="375"/>
      <c r="C1968" s="336"/>
      <c r="D1968" s="337"/>
      <c r="H1968" s="338"/>
      <c r="M1968" s="338"/>
      <c r="AS1968" s="316"/>
    </row>
    <row r="1969" spans="1:45" s="291" customFormat="1">
      <c r="A1969" s="293"/>
      <c r="B1969" s="375"/>
      <c r="C1969" s="336"/>
      <c r="D1969" s="337"/>
      <c r="H1969" s="338"/>
      <c r="M1969" s="338"/>
      <c r="AS1969" s="316"/>
    </row>
    <row r="1970" spans="1:45" s="291" customFormat="1">
      <c r="A1970" s="293"/>
      <c r="B1970" s="375"/>
      <c r="C1970" s="336"/>
      <c r="D1970" s="337"/>
      <c r="H1970" s="338"/>
      <c r="M1970" s="338"/>
      <c r="AS1970" s="316"/>
    </row>
    <row r="1971" spans="1:45" s="291" customFormat="1">
      <c r="A1971" s="293"/>
      <c r="B1971" s="375"/>
      <c r="C1971" s="336"/>
      <c r="D1971" s="337"/>
      <c r="H1971" s="338"/>
      <c r="M1971" s="338"/>
      <c r="AS1971" s="316"/>
    </row>
    <row r="1972" spans="1:45" s="291" customFormat="1">
      <c r="A1972" s="293"/>
      <c r="B1972" s="375"/>
      <c r="C1972" s="336"/>
      <c r="D1972" s="337"/>
      <c r="H1972" s="338"/>
      <c r="M1972" s="338"/>
      <c r="AS1972" s="316"/>
    </row>
    <row r="1973" spans="1:45" s="291" customFormat="1">
      <c r="A1973" s="293"/>
      <c r="B1973" s="375"/>
      <c r="C1973" s="336"/>
      <c r="D1973" s="337"/>
      <c r="H1973" s="338"/>
      <c r="M1973" s="338"/>
      <c r="AS1973" s="316"/>
    </row>
    <row r="1974" spans="1:45" s="291" customFormat="1">
      <c r="A1974" s="293"/>
      <c r="B1974" s="375"/>
      <c r="C1974" s="336"/>
      <c r="D1974" s="337"/>
      <c r="H1974" s="338"/>
      <c r="M1974" s="338"/>
      <c r="AS1974" s="316"/>
    </row>
    <row r="1975" spans="1:45" s="291" customFormat="1">
      <c r="A1975" s="293"/>
      <c r="B1975" s="375"/>
      <c r="C1975" s="336"/>
      <c r="D1975" s="337"/>
      <c r="H1975" s="338"/>
      <c r="M1975" s="338"/>
      <c r="AS1975" s="316"/>
    </row>
    <row r="1976" spans="1:45" s="291" customFormat="1">
      <c r="A1976" s="293"/>
      <c r="B1976" s="375"/>
      <c r="C1976" s="336"/>
      <c r="D1976" s="337"/>
      <c r="H1976" s="338"/>
      <c r="M1976" s="338"/>
      <c r="AS1976" s="316"/>
    </row>
    <row r="1977" spans="1:45" s="291" customFormat="1">
      <c r="A1977" s="293"/>
      <c r="B1977" s="375"/>
      <c r="C1977" s="336"/>
      <c r="D1977" s="337"/>
      <c r="H1977" s="338"/>
      <c r="M1977" s="338"/>
      <c r="AS1977" s="316"/>
    </row>
    <row r="1978" spans="1:45" s="291" customFormat="1">
      <c r="A1978" s="293"/>
      <c r="B1978" s="375"/>
      <c r="C1978" s="336"/>
      <c r="D1978" s="337"/>
      <c r="H1978" s="338"/>
      <c r="M1978" s="338"/>
      <c r="AS1978" s="316"/>
    </row>
    <row r="1979" spans="1:45" s="291" customFormat="1">
      <c r="A1979" s="293"/>
      <c r="B1979" s="375"/>
      <c r="C1979" s="336"/>
      <c r="D1979" s="337"/>
      <c r="H1979" s="338"/>
      <c r="M1979" s="338"/>
      <c r="AS1979" s="316"/>
    </row>
    <row r="1980" spans="1:45" s="291" customFormat="1">
      <c r="A1980" s="293"/>
      <c r="B1980" s="375"/>
      <c r="C1980" s="336"/>
      <c r="D1980" s="337"/>
      <c r="H1980" s="338"/>
      <c r="M1980" s="338"/>
      <c r="AS1980" s="316"/>
    </row>
    <row r="1981" spans="1:45" s="291" customFormat="1">
      <c r="A1981" s="293"/>
      <c r="B1981" s="375"/>
      <c r="C1981" s="336"/>
      <c r="D1981" s="337"/>
      <c r="H1981" s="338"/>
      <c r="M1981" s="338"/>
      <c r="AS1981" s="316"/>
    </row>
    <row r="1982" spans="1:45" s="291" customFormat="1">
      <c r="A1982" s="293"/>
      <c r="B1982" s="375"/>
      <c r="C1982" s="336"/>
      <c r="D1982" s="337"/>
      <c r="H1982" s="338"/>
      <c r="M1982" s="338"/>
      <c r="AS1982" s="316"/>
    </row>
    <row r="1983" spans="1:45" s="291" customFormat="1">
      <c r="A1983" s="293"/>
      <c r="B1983" s="375"/>
      <c r="C1983" s="336"/>
      <c r="D1983" s="337"/>
      <c r="H1983" s="338"/>
      <c r="M1983" s="338"/>
      <c r="AS1983" s="316"/>
    </row>
    <row r="1984" spans="1:45" s="291" customFormat="1">
      <c r="A1984" s="293"/>
      <c r="B1984" s="375"/>
      <c r="C1984" s="336"/>
      <c r="D1984" s="337"/>
      <c r="H1984" s="338"/>
      <c r="M1984" s="338"/>
      <c r="AS1984" s="316"/>
    </row>
    <row r="1985" spans="1:45" s="291" customFormat="1">
      <c r="A1985" s="293"/>
      <c r="B1985" s="375"/>
      <c r="C1985" s="336"/>
      <c r="D1985" s="337"/>
      <c r="H1985" s="338"/>
      <c r="M1985" s="338"/>
      <c r="AS1985" s="316"/>
    </row>
    <row r="1986" spans="1:45" s="291" customFormat="1">
      <c r="A1986" s="293"/>
      <c r="B1986" s="375"/>
      <c r="C1986" s="336"/>
      <c r="D1986" s="337"/>
      <c r="H1986" s="338"/>
      <c r="M1986" s="338"/>
      <c r="AS1986" s="316"/>
    </row>
    <row r="1987" spans="1:45" s="291" customFormat="1">
      <c r="A1987" s="293"/>
      <c r="B1987" s="375"/>
      <c r="C1987" s="336"/>
      <c r="D1987" s="337"/>
      <c r="H1987" s="338"/>
      <c r="M1987" s="338"/>
      <c r="AS1987" s="316"/>
    </row>
    <row r="1988" spans="1:45" s="291" customFormat="1">
      <c r="A1988" s="293"/>
      <c r="B1988" s="375"/>
      <c r="C1988" s="336"/>
      <c r="D1988" s="337"/>
      <c r="H1988" s="338"/>
      <c r="M1988" s="338"/>
      <c r="AS1988" s="316"/>
    </row>
    <row r="1989" spans="1:45" s="291" customFormat="1">
      <c r="A1989" s="293"/>
      <c r="B1989" s="375"/>
      <c r="C1989" s="336"/>
      <c r="D1989" s="337"/>
      <c r="H1989" s="338"/>
      <c r="M1989" s="338"/>
      <c r="AS1989" s="316"/>
    </row>
    <row r="1990" spans="1:45" s="291" customFormat="1">
      <c r="A1990" s="293"/>
      <c r="B1990" s="375"/>
      <c r="C1990" s="336"/>
      <c r="D1990" s="337"/>
      <c r="H1990" s="338"/>
      <c r="M1990" s="338"/>
      <c r="AS1990" s="316"/>
    </row>
    <row r="1991" spans="1:45" s="291" customFormat="1">
      <c r="A1991" s="293"/>
      <c r="B1991" s="375"/>
      <c r="C1991" s="336"/>
      <c r="D1991" s="337"/>
      <c r="H1991" s="338"/>
      <c r="M1991" s="338"/>
      <c r="AS1991" s="316"/>
    </row>
    <row r="1992" spans="1:45" s="291" customFormat="1">
      <c r="A1992" s="293"/>
      <c r="B1992" s="375"/>
      <c r="C1992" s="336"/>
      <c r="D1992" s="337"/>
      <c r="H1992" s="338"/>
      <c r="M1992" s="338"/>
      <c r="AS1992" s="316"/>
    </row>
    <row r="1993" spans="1:45" s="291" customFormat="1">
      <c r="A1993" s="293"/>
      <c r="B1993" s="375"/>
      <c r="C1993" s="336"/>
      <c r="D1993" s="337"/>
      <c r="H1993" s="338"/>
      <c r="M1993" s="338"/>
      <c r="AS1993" s="316"/>
    </row>
    <row r="1994" spans="1:45" s="291" customFormat="1">
      <c r="A1994" s="293"/>
      <c r="B1994" s="375"/>
      <c r="C1994" s="336"/>
      <c r="D1994" s="337"/>
      <c r="H1994" s="338"/>
      <c r="M1994" s="338"/>
      <c r="AS1994" s="316"/>
    </row>
    <row r="1995" spans="1:45" s="291" customFormat="1">
      <c r="A1995" s="293"/>
      <c r="B1995" s="375"/>
      <c r="C1995" s="336"/>
      <c r="D1995" s="337"/>
      <c r="H1995" s="338"/>
      <c r="M1995" s="338"/>
      <c r="AS1995" s="316"/>
    </row>
    <row r="1996" spans="1:45" s="291" customFormat="1">
      <c r="A1996" s="293"/>
      <c r="B1996" s="375"/>
      <c r="C1996" s="336"/>
      <c r="D1996" s="337"/>
      <c r="H1996" s="338"/>
      <c r="M1996" s="338"/>
      <c r="AS1996" s="316"/>
    </row>
    <row r="1997" spans="1:45" s="291" customFormat="1">
      <c r="A1997" s="293"/>
      <c r="B1997" s="375"/>
      <c r="C1997" s="336"/>
      <c r="D1997" s="337"/>
      <c r="H1997" s="338"/>
      <c r="M1997" s="338"/>
      <c r="AS1997" s="316"/>
    </row>
    <row r="1998" spans="1:45" s="291" customFormat="1">
      <c r="A1998" s="293"/>
      <c r="B1998" s="375"/>
      <c r="C1998" s="336"/>
      <c r="D1998" s="337"/>
      <c r="H1998" s="338"/>
      <c r="M1998" s="338"/>
      <c r="AS1998" s="316"/>
    </row>
    <row r="1999" spans="1:45" s="291" customFormat="1">
      <c r="A1999" s="293"/>
      <c r="B1999" s="375"/>
      <c r="C1999" s="336"/>
      <c r="D1999" s="337"/>
      <c r="H1999" s="338"/>
      <c r="M1999" s="338"/>
      <c r="AS1999" s="316"/>
    </row>
    <row r="2000" spans="1:45" s="291" customFormat="1">
      <c r="A2000" s="293"/>
      <c r="B2000" s="375"/>
      <c r="C2000" s="336"/>
      <c r="D2000" s="337"/>
      <c r="H2000" s="338"/>
      <c r="M2000" s="338"/>
      <c r="AS2000" s="316"/>
    </row>
    <row r="2001" spans="1:45" s="291" customFormat="1">
      <c r="A2001" s="293"/>
      <c r="B2001" s="375"/>
      <c r="C2001" s="336"/>
      <c r="D2001" s="337"/>
      <c r="H2001" s="338"/>
      <c r="M2001" s="338"/>
      <c r="AS2001" s="316"/>
    </row>
    <row r="2002" spans="1:45" s="291" customFormat="1">
      <c r="A2002" s="293"/>
      <c r="B2002" s="375"/>
      <c r="C2002" s="336"/>
      <c r="D2002" s="337"/>
      <c r="H2002" s="338"/>
      <c r="M2002" s="338"/>
      <c r="AS2002" s="316"/>
    </row>
    <row r="2003" spans="1:45" s="291" customFormat="1">
      <c r="A2003" s="293"/>
      <c r="B2003" s="375"/>
      <c r="C2003" s="336"/>
      <c r="D2003" s="337"/>
      <c r="H2003" s="338"/>
      <c r="M2003" s="338"/>
      <c r="AS2003" s="316"/>
    </row>
    <row r="2004" spans="1:45" s="291" customFormat="1">
      <c r="A2004" s="293"/>
      <c r="B2004" s="375"/>
      <c r="C2004" s="336"/>
      <c r="D2004" s="337"/>
      <c r="H2004" s="338"/>
      <c r="M2004" s="338"/>
      <c r="AS2004" s="316"/>
    </row>
    <row r="2005" spans="1:45" s="291" customFormat="1">
      <c r="A2005" s="293"/>
      <c r="B2005" s="375"/>
      <c r="C2005" s="336"/>
      <c r="D2005" s="337"/>
      <c r="H2005" s="338"/>
      <c r="M2005" s="338"/>
      <c r="AS2005" s="316"/>
    </row>
    <row r="2006" spans="1:45" s="291" customFormat="1">
      <c r="A2006" s="293"/>
      <c r="B2006" s="375"/>
      <c r="C2006" s="336"/>
      <c r="D2006" s="337"/>
      <c r="H2006" s="338"/>
      <c r="M2006" s="338"/>
      <c r="AS2006" s="316"/>
    </row>
    <row r="2007" spans="1:45" s="291" customFormat="1">
      <c r="A2007" s="293"/>
      <c r="B2007" s="375"/>
      <c r="C2007" s="336"/>
      <c r="D2007" s="337"/>
      <c r="H2007" s="338"/>
      <c r="M2007" s="338"/>
      <c r="AS2007" s="316"/>
    </row>
    <row r="2008" spans="1:45" s="291" customFormat="1">
      <c r="A2008" s="293"/>
      <c r="B2008" s="375"/>
      <c r="C2008" s="336"/>
      <c r="D2008" s="337"/>
      <c r="H2008" s="338"/>
      <c r="M2008" s="338"/>
      <c r="AS2008" s="316"/>
    </row>
    <row r="2009" spans="1:45" s="291" customFormat="1">
      <c r="A2009" s="293"/>
      <c r="B2009" s="375"/>
      <c r="C2009" s="336"/>
      <c r="D2009" s="337"/>
      <c r="H2009" s="338"/>
      <c r="M2009" s="338"/>
      <c r="AS2009" s="316"/>
    </row>
    <row r="2010" spans="1:45" s="291" customFormat="1">
      <c r="A2010" s="293"/>
      <c r="B2010" s="375"/>
      <c r="C2010" s="336"/>
      <c r="D2010" s="337"/>
      <c r="H2010" s="338"/>
      <c r="M2010" s="338"/>
      <c r="AS2010" s="316"/>
    </row>
    <row r="2011" spans="1:45" s="291" customFormat="1">
      <c r="A2011" s="293"/>
      <c r="B2011" s="375"/>
      <c r="C2011" s="336"/>
      <c r="D2011" s="337"/>
      <c r="H2011" s="338"/>
      <c r="M2011" s="338"/>
      <c r="AS2011" s="316"/>
    </row>
    <row r="2012" spans="1:45" s="291" customFormat="1">
      <c r="A2012" s="293"/>
      <c r="B2012" s="375"/>
      <c r="C2012" s="336"/>
      <c r="D2012" s="337"/>
      <c r="H2012" s="338"/>
      <c r="M2012" s="338"/>
      <c r="AS2012" s="316"/>
    </row>
    <row r="2013" spans="1:45" s="291" customFormat="1">
      <c r="A2013" s="293"/>
      <c r="B2013" s="375"/>
      <c r="C2013" s="336"/>
      <c r="D2013" s="337"/>
      <c r="H2013" s="338"/>
      <c r="M2013" s="338"/>
      <c r="AS2013" s="316"/>
    </row>
    <row r="2014" spans="1:45" s="291" customFormat="1">
      <c r="A2014" s="293"/>
      <c r="B2014" s="375"/>
      <c r="C2014" s="336"/>
      <c r="D2014" s="337"/>
      <c r="H2014" s="338"/>
      <c r="M2014" s="338"/>
      <c r="AS2014" s="316"/>
    </row>
    <row r="2015" spans="1:45" s="291" customFormat="1">
      <c r="A2015" s="293"/>
      <c r="B2015" s="375"/>
      <c r="C2015" s="336"/>
      <c r="D2015" s="337"/>
      <c r="H2015" s="338"/>
      <c r="M2015" s="338"/>
      <c r="AS2015" s="316"/>
    </row>
    <row r="2016" spans="1:45" s="291" customFormat="1">
      <c r="A2016" s="293"/>
      <c r="B2016" s="375"/>
      <c r="C2016" s="336"/>
      <c r="D2016" s="337"/>
      <c r="H2016" s="338"/>
      <c r="M2016" s="338"/>
      <c r="AS2016" s="316"/>
    </row>
    <row r="2017" spans="1:45" s="291" customFormat="1">
      <c r="A2017" s="293"/>
      <c r="B2017" s="375"/>
      <c r="C2017" s="336"/>
      <c r="D2017" s="337"/>
      <c r="H2017" s="338"/>
      <c r="M2017" s="338"/>
      <c r="AS2017" s="316"/>
    </row>
    <row r="2018" spans="1:45" s="291" customFormat="1">
      <c r="A2018" s="293"/>
      <c r="B2018" s="375"/>
      <c r="C2018" s="336"/>
      <c r="D2018" s="337"/>
      <c r="H2018" s="338"/>
      <c r="M2018" s="338"/>
      <c r="AS2018" s="316"/>
    </row>
    <row r="2019" spans="1:45" s="291" customFormat="1">
      <c r="A2019" s="293"/>
      <c r="B2019" s="375"/>
      <c r="C2019" s="336"/>
      <c r="D2019" s="337"/>
      <c r="H2019" s="338"/>
      <c r="M2019" s="338"/>
      <c r="AS2019" s="316"/>
    </row>
    <row r="2020" spans="1:45" s="291" customFormat="1">
      <c r="A2020" s="293"/>
      <c r="B2020" s="375"/>
      <c r="C2020" s="336"/>
      <c r="D2020" s="337"/>
      <c r="H2020" s="338"/>
      <c r="M2020" s="338"/>
      <c r="AS2020" s="316"/>
    </row>
    <row r="2021" spans="1:45" s="291" customFormat="1">
      <c r="A2021" s="293"/>
      <c r="B2021" s="375"/>
      <c r="C2021" s="336"/>
      <c r="D2021" s="337"/>
      <c r="H2021" s="338"/>
      <c r="M2021" s="338"/>
      <c r="AS2021" s="316"/>
    </row>
    <row r="2022" spans="1:45" s="291" customFormat="1">
      <c r="A2022" s="293"/>
      <c r="B2022" s="375"/>
      <c r="C2022" s="336"/>
      <c r="D2022" s="337"/>
      <c r="H2022" s="338"/>
      <c r="M2022" s="338"/>
      <c r="AS2022" s="316"/>
    </row>
    <row r="2023" spans="1:45" s="291" customFormat="1">
      <c r="A2023" s="293"/>
      <c r="B2023" s="375"/>
      <c r="C2023" s="336"/>
      <c r="D2023" s="337"/>
      <c r="H2023" s="338"/>
      <c r="M2023" s="338"/>
      <c r="AS2023" s="316"/>
    </row>
    <row r="2024" spans="1:45" s="291" customFormat="1">
      <c r="A2024" s="293"/>
      <c r="B2024" s="375"/>
      <c r="C2024" s="336"/>
      <c r="D2024" s="337"/>
      <c r="H2024" s="338"/>
      <c r="M2024" s="338"/>
      <c r="AS2024" s="316"/>
    </row>
    <row r="2025" spans="1:45" s="291" customFormat="1">
      <c r="A2025" s="293"/>
      <c r="B2025" s="375"/>
      <c r="C2025" s="336"/>
      <c r="D2025" s="337"/>
      <c r="H2025" s="338"/>
      <c r="M2025" s="338"/>
      <c r="AS2025" s="316"/>
    </row>
    <row r="2026" spans="1:45" s="291" customFormat="1">
      <c r="A2026" s="293"/>
      <c r="B2026" s="375"/>
      <c r="C2026" s="336"/>
      <c r="D2026" s="337"/>
      <c r="H2026" s="338"/>
      <c r="M2026" s="338"/>
      <c r="AS2026" s="316"/>
    </row>
    <row r="2027" spans="1:45" s="291" customFormat="1">
      <c r="A2027" s="293"/>
      <c r="B2027" s="375"/>
      <c r="C2027" s="336"/>
      <c r="D2027" s="337"/>
      <c r="H2027" s="338"/>
      <c r="M2027" s="338"/>
      <c r="AS2027" s="316"/>
    </row>
    <row r="2028" spans="1:45" s="291" customFormat="1">
      <c r="A2028" s="293"/>
      <c r="B2028" s="375"/>
      <c r="C2028" s="336"/>
      <c r="D2028" s="337"/>
      <c r="H2028" s="338"/>
      <c r="M2028" s="338"/>
      <c r="AS2028" s="316"/>
    </row>
    <row r="2029" spans="1:45" s="291" customFormat="1">
      <c r="A2029" s="293"/>
      <c r="B2029" s="375"/>
      <c r="C2029" s="336"/>
      <c r="D2029" s="337"/>
      <c r="H2029" s="338"/>
      <c r="M2029" s="338"/>
      <c r="AS2029" s="316"/>
    </row>
    <row r="2030" spans="1:45" s="291" customFormat="1">
      <c r="A2030" s="293"/>
      <c r="B2030" s="375"/>
      <c r="C2030" s="336"/>
      <c r="D2030" s="337"/>
      <c r="H2030" s="338"/>
      <c r="M2030" s="338"/>
      <c r="AS2030" s="316"/>
    </row>
    <row r="2031" spans="1:45" s="291" customFormat="1">
      <c r="A2031" s="293"/>
      <c r="B2031" s="375"/>
      <c r="C2031" s="336"/>
      <c r="D2031" s="337"/>
      <c r="H2031" s="338"/>
      <c r="M2031" s="338"/>
      <c r="AS2031" s="316"/>
    </row>
    <row r="2032" spans="1:45" s="291" customFormat="1">
      <c r="A2032" s="293"/>
      <c r="B2032" s="375"/>
      <c r="C2032" s="336"/>
      <c r="D2032" s="337"/>
      <c r="H2032" s="338"/>
      <c r="M2032" s="338"/>
      <c r="AS2032" s="316"/>
    </row>
    <row r="2033" spans="1:45" s="291" customFormat="1">
      <c r="A2033" s="293"/>
      <c r="B2033" s="375"/>
      <c r="C2033" s="336"/>
      <c r="D2033" s="337"/>
      <c r="H2033" s="338"/>
      <c r="M2033" s="338"/>
      <c r="AS2033" s="316"/>
    </row>
    <row r="2034" spans="1:45" s="291" customFormat="1">
      <c r="A2034" s="293"/>
      <c r="B2034" s="375"/>
      <c r="C2034" s="336"/>
      <c r="D2034" s="337"/>
      <c r="H2034" s="338"/>
      <c r="M2034" s="338"/>
      <c r="AS2034" s="316"/>
    </row>
    <row r="2035" spans="1:45" s="291" customFormat="1">
      <c r="A2035" s="293"/>
      <c r="B2035" s="375"/>
      <c r="C2035" s="336"/>
      <c r="D2035" s="337"/>
      <c r="H2035" s="338"/>
      <c r="M2035" s="338"/>
      <c r="AS2035" s="316"/>
    </row>
    <row r="2036" spans="1:45" s="291" customFormat="1">
      <c r="A2036" s="293"/>
      <c r="B2036" s="375"/>
      <c r="C2036" s="336"/>
      <c r="D2036" s="337"/>
      <c r="H2036" s="338"/>
      <c r="M2036" s="338"/>
      <c r="AS2036" s="316"/>
    </row>
    <row r="2037" spans="1:45" s="291" customFormat="1">
      <c r="A2037" s="293"/>
      <c r="B2037" s="375"/>
      <c r="C2037" s="336"/>
      <c r="D2037" s="337"/>
      <c r="H2037" s="338"/>
      <c r="M2037" s="338"/>
      <c r="AS2037" s="316"/>
    </row>
    <row r="2038" spans="1:45" s="291" customFormat="1">
      <c r="A2038" s="293"/>
      <c r="B2038" s="375"/>
      <c r="C2038" s="336"/>
      <c r="D2038" s="337"/>
      <c r="H2038" s="338"/>
      <c r="M2038" s="338"/>
      <c r="AS2038" s="316"/>
    </row>
    <row r="2039" spans="1:45" s="291" customFormat="1">
      <c r="A2039" s="293"/>
      <c r="B2039" s="375"/>
      <c r="C2039" s="336"/>
      <c r="D2039" s="337"/>
      <c r="H2039" s="338"/>
      <c r="M2039" s="338"/>
      <c r="AS2039" s="316"/>
    </row>
    <row r="2040" spans="1:45" s="291" customFormat="1">
      <c r="A2040" s="293"/>
      <c r="B2040" s="375"/>
      <c r="C2040" s="336"/>
      <c r="D2040" s="337"/>
      <c r="H2040" s="338"/>
      <c r="M2040" s="338"/>
      <c r="AS2040" s="316"/>
    </row>
    <row r="2041" spans="1:45" s="291" customFormat="1">
      <c r="A2041" s="293"/>
      <c r="B2041" s="375"/>
      <c r="C2041" s="336"/>
      <c r="D2041" s="337"/>
      <c r="H2041" s="338"/>
      <c r="M2041" s="338"/>
      <c r="AS2041" s="316"/>
    </row>
    <row r="2042" spans="1:45" s="291" customFormat="1">
      <c r="A2042" s="293"/>
      <c r="B2042" s="375"/>
      <c r="C2042" s="336"/>
      <c r="D2042" s="337"/>
      <c r="H2042" s="338"/>
      <c r="M2042" s="338"/>
      <c r="AS2042" s="316"/>
    </row>
    <row r="2043" spans="1:45" s="291" customFormat="1">
      <c r="A2043" s="293"/>
      <c r="B2043" s="375"/>
      <c r="C2043" s="336"/>
      <c r="D2043" s="337"/>
      <c r="H2043" s="338"/>
      <c r="M2043" s="338"/>
      <c r="AS2043" s="316"/>
    </row>
    <row r="2044" spans="1:45" s="291" customFormat="1">
      <c r="A2044" s="293"/>
      <c r="B2044" s="375"/>
      <c r="C2044" s="336"/>
      <c r="D2044" s="337"/>
      <c r="H2044" s="338"/>
      <c r="M2044" s="338"/>
      <c r="AS2044" s="316"/>
    </row>
    <row r="2045" spans="1:45" s="291" customFormat="1">
      <c r="A2045" s="293"/>
      <c r="B2045" s="375"/>
      <c r="C2045" s="336"/>
      <c r="D2045" s="337"/>
      <c r="H2045" s="338"/>
      <c r="M2045" s="338"/>
      <c r="AS2045" s="316"/>
    </row>
    <row r="2046" spans="1:45" s="291" customFormat="1">
      <c r="A2046" s="293"/>
      <c r="B2046" s="375"/>
      <c r="C2046" s="336"/>
      <c r="D2046" s="337"/>
      <c r="H2046" s="338"/>
      <c r="M2046" s="338"/>
      <c r="AS2046" s="316"/>
    </row>
    <row r="2047" spans="1:45" s="291" customFormat="1">
      <c r="A2047" s="293"/>
      <c r="B2047" s="375"/>
      <c r="C2047" s="336"/>
      <c r="D2047" s="337"/>
      <c r="H2047" s="338"/>
      <c r="M2047" s="338"/>
      <c r="AS2047" s="316"/>
    </row>
    <row r="2048" spans="1:45" s="291" customFormat="1">
      <c r="A2048" s="293"/>
      <c r="B2048" s="375"/>
      <c r="C2048" s="336"/>
      <c r="D2048" s="337"/>
      <c r="H2048" s="338"/>
      <c r="M2048" s="338"/>
      <c r="AS2048" s="316"/>
    </row>
    <row r="2049" spans="1:45" s="291" customFormat="1">
      <c r="A2049" s="293"/>
      <c r="B2049" s="375"/>
      <c r="C2049" s="336"/>
      <c r="D2049" s="337"/>
      <c r="H2049" s="338"/>
      <c r="M2049" s="338"/>
      <c r="AS2049" s="316"/>
    </row>
    <row r="2050" spans="1:45" s="291" customFormat="1">
      <c r="A2050" s="293"/>
      <c r="B2050" s="375"/>
      <c r="C2050" s="336"/>
      <c r="D2050" s="337"/>
      <c r="H2050" s="338"/>
      <c r="M2050" s="338"/>
      <c r="AS2050" s="316"/>
    </row>
    <row r="2051" spans="1:45" s="291" customFormat="1">
      <c r="A2051" s="293"/>
      <c r="B2051" s="375"/>
      <c r="C2051" s="336"/>
      <c r="D2051" s="337"/>
      <c r="H2051" s="338"/>
      <c r="M2051" s="338"/>
      <c r="AS2051" s="316"/>
    </row>
    <row r="2052" spans="1:45" s="291" customFormat="1">
      <c r="A2052" s="293"/>
      <c r="B2052" s="375"/>
      <c r="C2052" s="336"/>
      <c r="D2052" s="337"/>
      <c r="H2052" s="338"/>
      <c r="M2052" s="338"/>
      <c r="AS2052" s="316"/>
    </row>
    <row r="2053" spans="1:45" s="291" customFormat="1">
      <c r="A2053" s="293"/>
      <c r="B2053" s="375"/>
      <c r="C2053" s="336"/>
      <c r="D2053" s="337"/>
      <c r="H2053" s="338"/>
      <c r="M2053" s="338"/>
      <c r="AS2053" s="316"/>
    </row>
    <row r="2054" spans="1:45" s="291" customFormat="1">
      <c r="A2054" s="293"/>
      <c r="B2054" s="375"/>
      <c r="C2054" s="336"/>
      <c r="D2054" s="337"/>
      <c r="H2054" s="338"/>
      <c r="M2054" s="338"/>
      <c r="AS2054" s="316"/>
    </row>
    <row r="2055" spans="1:45" s="291" customFormat="1">
      <c r="A2055" s="293"/>
      <c r="B2055" s="375"/>
      <c r="C2055" s="336"/>
      <c r="D2055" s="337"/>
      <c r="H2055" s="338"/>
      <c r="M2055" s="338"/>
      <c r="AS2055" s="316"/>
    </row>
    <row r="2056" spans="1:45" s="291" customFormat="1">
      <c r="A2056" s="293"/>
      <c r="B2056" s="375"/>
      <c r="C2056" s="336"/>
      <c r="D2056" s="337"/>
      <c r="H2056" s="338"/>
      <c r="M2056" s="338"/>
      <c r="AS2056" s="316"/>
    </row>
    <row r="2057" spans="1:45" s="291" customFormat="1">
      <c r="A2057" s="293"/>
      <c r="B2057" s="375"/>
      <c r="C2057" s="336"/>
      <c r="D2057" s="337"/>
      <c r="H2057" s="338"/>
      <c r="M2057" s="338"/>
      <c r="AS2057" s="316"/>
    </row>
    <row r="2058" spans="1:45" s="291" customFormat="1">
      <c r="A2058" s="293"/>
      <c r="B2058" s="375"/>
      <c r="C2058" s="336"/>
      <c r="D2058" s="337"/>
      <c r="H2058" s="338"/>
      <c r="M2058" s="338"/>
      <c r="AS2058" s="316"/>
    </row>
    <row r="2059" spans="1:45" s="291" customFormat="1">
      <c r="A2059" s="293"/>
      <c r="B2059" s="375"/>
      <c r="C2059" s="336"/>
      <c r="D2059" s="337"/>
      <c r="H2059" s="338"/>
      <c r="M2059" s="338"/>
      <c r="AS2059" s="316"/>
    </row>
    <row r="2060" spans="1:45" s="291" customFormat="1">
      <c r="A2060" s="293"/>
      <c r="B2060" s="375"/>
      <c r="C2060" s="336"/>
      <c r="D2060" s="337"/>
      <c r="H2060" s="338"/>
      <c r="M2060" s="338"/>
      <c r="AS2060" s="316"/>
    </row>
    <row r="2061" spans="1:45" s="291" customFormat="1">
      <c r="A2061" s="293"/>
      <c r="B2061" s="375"/>
      <c r="C2061" s="336"/>
      <c r="D2061" s="337"/>
      <c r="H2061" s="338"/>
      <c r="M2061" s="338"/>
      <c r="AS2061" s="316"/>
    </row>
    <row r="2062" spans="1:45" s="291" customFormat="1">
      <c r="A2062" s="293"/>
      <c r="B2062" s="375"/>
      <c r="C2062" s="336"/>
      <c r="D2062" s="337"/>
      <c r="H2062" s="338"/>
      <c r="M2062" s="338"/>
      <c r="AS2062" s="316"/>
    </row>
    <row r="2063" spans="1:45" s="291" customFormat="1">
      <c r="A2063" s="293"/>
      <c r="B2063" s="375"/>
      <c r="C2063" s="336"/>
      <c r="D2063" s="337"/>
      <c r="H2063" s="338"/>
      <c r="M2063" s="338"/>
      <c r="AS2063" s="316"/>
    </row>
    <row r="2064" spans="1:45" s="291" customFormat="1">
      <c r="A2064" s="293"/>
      <c r="B2064" s="375"/>
      <c r="C2064" s="336"/>
      <c r="D2064" s="337"/>
      <c r="H2064" s="338"/>
      <c r="M2064" s="338"/>
      <c r="AS2064" s="316"/>
    </row>
    <row r="2065" spans="1:45" s="291" customFormat="1">
      <c r="A2065" s="293"/>
      <c r="B2065" s="375"/>
      <c r="C2065" s="336"/>
      <c r="D2065" s="337"/>
      <c r="H2065" s="338"/>
      <c r="M2065" s="338"/>
      <c r="AS2065" s="316"/>
    </row>
    <row r="2066" spans="1:45" s="291" customFormat="1">
      <c r="A2066" s="293"/>
      <c r="B2066" s="375"/>
      <c r="C2066" s="336"/>
      <c r="D2066" s="337"/>
      <c r="H2066" s="338"/>
      <c r="M2066" s="338"/>
      <c r="AS2066" s="316"/>
    </row>
    <row r="2067" spans="1:45" s="291" customFormat="1">
      <c r="A2067" s="293"/>
      <c r="B2067" s="375"/>
      <c r="C2067" s="336"/>
      <c r="D2067" s="337"/>
      <c r="H2067" s="338"/>
      <c r="M2067" s="338"/>
      <c r="AS2067" s="316"/>
    </row>
    <row r="2068" spans="1:45" s="291" customFormat="1">
      <c r="A2068" s="293"/>
      <c r="B2068" s="375"/>
      <c r="C2068" s="336"/>
      <c r="D2068" s="337"/>
      <c r="H2068" s="338"/>
      <c r="M2068" s="338"/>
      <c r="AS2068" s="316"/>
    </row>
    <row r="2069" spans="1:45" s="291" customFormat="1">
      <c r="A2069" s="293"/>
      <c r="B2069" s="375"/>
      <c r="C2069" s="336"/>
      <c r="D2069" s="337"/>
      <c r="H2069" s="338"/>
      <c r="M2069" s="338"/>
      <c r="AS2069" s="316"/>
    </row>
    <row r="2070" spans="1:45" s="291" customFormat="1">
      <c r="A2070" s="293"/>
      <c r="B2070" s="375"/>
      <c r="C2070" s="336"/>
      <c r="D2070" s="337"/>
      <c r="H2070" s="338"/>
      <c r="M2070" s="338"/>
      <c r="AS2070" s="316"/>
    </row>
    <row r="2071" spans="1:45" s="291" customFormat="1">
      <c r="A2071" s="293"/>
      <c r="B2071" s="375"/>
      <c r="C2071" s="336"/>
      <c r="D2071" s="337"/>
      <c r="H2071" s="338"/>
      <c r="M2071" s="338"/>
      <c r="AS2071" s="316"/>
    </row>
    <row r="2072" spans="1:45" s="291" customFormat="1">
      <c r="A2072" s="293"/>
      <c r="B2072" s="375"/>
      <c r="C2072" s="336"/>
      <c r="D2072" s="337"/>
      <c r="H2072" s="338"/>
      <c r="M2072" s="338"/>
      <c r="AS2072" s="316"/>
    </row>
    <row r="2073" spans="1:45" s="291" customFormat="1">
      <c r="A2073" s="293"/>
      <c r="B2073" s="375"/>
      <c r="C2073" s="336"/>
      <c r="D2073" s="337"/>
      <c r="H2073" s="338"/>
      <c r="M2073" s="338"/>
      <c r="AS2073" s="316"/>
    </row>
    <row r="2074" spans="1:45" s="291" customFormat="1">
      <c r="A2074" s="293"/>
      <c r="B2074" s="375"/>
      <c r="C2074" s="336"/>
      <c r="D2074" s="337"/>
      <c r="H2074" s="338"/>
      <c r="M2074" s="338"/>
      <c r="AS2074" s="316"/>
    </row>
    <row r="2075" spans="1:45" s="291" customFormat="1">
      <c r="A2075" s="293"/>
      <c r="B2075" s="375"/>
      <c r="C2075" s="336"/>
      <c r="D2075" s="337"/>
      <c r="H2075" s="338"/>
      <c r="M2075" s="338"/>
      <c r="AS2075" s="316"/>
    </row>
    <row r="2076" spans="1:45" s="291" customFormat="1">
      <c r="A2076" s="293"/>
      <c r="B2076" s="375"/>
      <c r="C2076" s="336"/>
      <c r="D2076" s="337"/>
      <c r="H2076" s="338"/>
      <c r="M2076" s="338"/>
      <c r="AS2076" s="316"/>
    </row>
    <row r="2077" spans="1:45" s="291" customFormat="1">
      <c r="A2077" s="293"/>
      <c r="B2077" s="375"/>
      <c r="C2077" s="336"/>
      <c r="D2077" s="337"/>
      <c r="H2077" s="338"/>
      <c r="M2077" s="338"/>
      <c r="AS2077" s="316"/>
    </row>
    <row r="2078" spans="1:45" s="291" customFormat="1">
      <c r="A2078" s="293"/>
      <c r="B2078" s="375"/>
      <c r="C2078" s="336"/>
      <c r="D2078" s="337"/>
      <c r="H2078" s="338"/>
      <c r="M2078" s="338"/>
      <c r="AS2078" s="316"/>
    </row>
    <row r="2079" spans="1:45" s="291" customFormat="1">
      <c r="A2079" s="293"/>
      <c r="B2079" s="375"/>
      <c r="C2079" s="336"/>
      <c r="D2079" s="337"/>
      <c r="H2079" s="338"/>
      <c r="M2079" s="338"/>
      <c r="AS2079" s="316"/>
    </row>
    <row r="2080" spans="1:45" s="291" customFormat="1">
      <c r="A2080" s="293"/>
      <c r="B2080" s="375"/>
      <c r="C2080" s="336"/>
      <c r="D2080" s="337"/>
      <c r="H2080" s="338"/>
      <c r="M2080" s="338"/>
      <c r="AS2080" s="316"/>
    </row>
    <row r="2081" spans="1:45" s="291" customFormat="1">
      <c r="A2081" s="293"/>
      <c r="B2081" s="375"/>
      <c r="C2081" s="336"/>
      <c r="D2081" s="337"/>
      <c r="H2081" s="338"/>
      <c r="M2081" s="338"/>
      <c r="AS2081" s="316"/>
    </row>
    <row r="2082" spans="1:45" s="291" customFormat="1">
      <c r="A2082" s="293"/>
      <c r="B2082" s="375"/>
      <c r="C2082" s="336"/>
      <c r="D2082" s="337"/>
      <c r="H2082" s="338"/>
      <c r="M2082" s="338"/>
      <c r="AS2082" s="316"/>
    </row>
    <row r="2083" spans="1:45" s="291" customFormat="1">
      <c r="A2083" s="293"/>
      <c r="B2083" s="375"/>
      <c r="C2083" s="336"/>
      <c r="D2083" s="337"/>
      <c r="H2083" s="338"/>
      <c r="M2083" s="338"/>
      <c r="AS2083" s="316"/>
    </row>
    <row r="2084" spans="1:45" s="291" customFormat="1">
      <c r="A2084" s="293"/>
      <c r="B2084" s="375"/>
      <c r="C2084" s="336"/>
      <c r="D2084" s="337"/>
      <c r="H2084" s="338"/>
      <c r="M2084" s="338"/>
      <c r="AS2084" s="316"/>
    </row>
    <row r="2085" spans="1:45" s="291" customFormat="1">
      <c r="A2085" s="293"/>
      <c r="B2085" s="375"/>
      <c r="C2085" s="336"/>
      <c r="D2085" s="337"/>
      <c r="H2085" s="338"/>
      <c r="M2085" s="338"/>
      <c r="AS2085" s="316"/>
    </row>
    <row r="2086" spans="1:45" s="291" customFormat="1">
      <c r="A2086" s="293"/>
      <c r="B2086" s="375"/>
      <c r="C2086" s="336"/>
      <c r="D2086" s="337"/>
      <c r="H2086" s="338"/>
      <c r="M2086" s="338"/>
      <c r="AS2086" s="316"/>
    </row>
    <row r="2087" spans="1:45" s="291" customFormat="1">
      <c r="A2087" s="293"/>
      <c r="B2087" s="375"/>
      <c r="C2087" s="336"/>
      <c r="D2087" s="337"/>
      <c r="H2087" s="338"/>
      <c r="M2087" s="338"/>
      <c r="AS2087" s="316"/>
    </row>
    <row r="2088" spans="1:45" s="291" customFormat="1">
      <c r="A2088" s="293"/>
      <c r="B2088" s="375"/>
      <c r="C2088" s="336"/>
      <c r="D2088" s="337"/>
      <c r="H2088" s="338"/>
      <c r="M2088" s="338"/>
      <c r="AS2088" s="316"/>
    </row>
    <row r="2089" spans="1:45" s="291" customFormat="1">
      <c r="A2089" s="293"/>
      <c r="B2089" s="375"/>
      <c r="C2089" s="336"/>
      <c r="D2089" s="337"/>
      <c r="H2089" s="338"/>
      <c r="M2089" s="338"/>
      <c r="AS2089" s="316"/>
    </row>
    <row r="2090" spans="1:45" s="291" customFormat="1">
      <c r="A2090" s="293"/>
      <c r="B2090" s="375"/>
      <c r="C2090" s="336"/>
      <c r="D2090" s="337"/>
      <c r="H2090" s="338"/>
      <c r="M2090" s="338"/>
      <c r="AS2090" s="316"/>
    </row>
    <row r="2091" spans="1:45" s="291" customFormat="1">
      <c r="A2091" s="293"/>
      <c r="B2091" s="375"/>
      <c r="C2091" s="336"/>
      <c r="D2091" s="337"/>
      <c r="H2091" s="338"/>
      <c r="M2091" s="338"/>
      <c r="AS2091" s="316"/>
    </row>
    <row r="2092" spans="1:45" s="291" customFormat="1">
      <c r="A2092" s="293"/>
      <c r="B2092" s="375"/>
      <c r="C2092" s="336"/>
      <c r="D2092" s="337"/>
      <c r="H2092" s="338"/>
      <c r="M2092" s="338"/>
      <c r="AS2092" s="316"/>
    </row>
    <row r="2093" spans="1:45" s="291" customFormat="1">
      <c r="A2093" s="293"/>
      <c r="B2093" s="375"/>
      <c r="C2093" s="336"/>
      <c r="D2093" s="337"/>
      <c r="H2093" s="338"/>
      <c r="M2093" s="338"/>
      <c r="AS2093" s="316"/>
    </row>
    <row r="2094" spans="1:45" s="291" customFormat="1">
      <c r="A2094" s="293"/>
      <c r="B2094" s="375"/>
      <c r="C2094" s="336"/>
      <c r="D2094" s="337"/>
      <c r="H2094" s="338"/>
      <c r="M2094" s="338"/>
      <c r="AS2094" s="316"/>
    </row>
    <row r="2095" spans="1:45" s="291" customFormat="1">
      <c r="A2095" s="293"/>
      <c r="B2095" s="375"/>
      <c r="C2095" s="336"/>
      <c r="D2095" s="337"/>
      <c r="H2095" s="338"/>
      <c r="M2095" s="338"/>
      <c r="AS2095" s="316"/>
    </row>
    <row r="2096" spans="1:45" s="291" customFormat="1">
      <c r="A2096" s="293"/>
      <c r="B2096" s="375"/>
      <c r="C2096" s="336"/>
      <c r="D2096" s="337"/>
      <c r="H2096" s="338"/>
      <c r="M2096" s="338"/>
      <c r="AS2096" s="316"/>
    </row>
    <row r="2097" spans="1:45" s="291" customFormat="1">
      <c r="A2097" s="293"/>
      <c r="B2097" s="375"/>
      <c r="C2097" s="336"/>
      <c r="D2097" s="337"/>
      <c r="H2097" s="338"/>
      <c r="M2097" s="338"/>
      <c r="AS2097" s="316"/>
    </row>
    <row r="2098" spans="1:45" s="291" customFormat="1">
      <c r="A2098" s="293"/>
      <c r="B2098" s="375"/>
      <c r="C2098" s="336"/>
      <c r="D2098" s="337"/>
      <c r="H2098" s="338"/>
      <c r="M2098" s="338"/>
      <c r="AS2098" s="316"/>
    </row>
    <row r="2099" spans="1:45" s="291" customFormat="1">
      <c r="A2099" s="293"/>
      <c r="B2099" s="375"/>
      <c r="C2099" s="336"/>
      <c r="D2099" s="337"/>
      <c r="H2099" s="338"/>
      <c r="M2099" s="338"/>
      <c r="AS2099" s="316"/>
    </row>
    <row r="2100" spans="1:45" s="291" customFormat="1">
      <c r="A2100" s="293"/>
      <c r="B2100" s="375"/>
      <c r="C2100" s="336"/>
      <c r="D2100" s="337"/>
      <c r="H2100" s="338"/>
      <c r="M2100" s="338"/>
      <c r="AS2100" s="316"/>
    </row>
    <row r="2101" spans="1:45" s="291" customFormat="1">
      <c r="A2101" s="293"/>
      <c r="B2101" s="375"/>
      <c r="C2101" s="336"/>
      <c r="D2101" s="337"/>
      <c r="H2101" s="338"/>
      <c r="M2101" s="338"/>
      <c r="AS2101" s="316"/>
    </row>
    <row r="2102" spans="1:45" s="291" customFormat="1">
      <c r="A2102" s="293"/>
      <c r="B2102" s="375"/>
      <c r="C2102" s="336"/>
      <c r="D2102" s="337"/>
      <c r="H2102" s="338"/>
      <c r="M2102" s="338"/>
      <c r="AS2102" s="316"/>
    </row>
    <row r="2103" spans="1:45" s="291" customFormat="1">
      <c r="A2103" s="293"/>
      <c r="B2103" s="375"/>
      <c r="C2103" s="336"/>
      <c r="D2103" s="337"/>
      <c r="H2103" s="338"/>
      <c r="M2103" s="338"/>
      <c r="AS2103" s="316"/>
    </row>
    <row r="2104" spans="1:45" s="291" customFormat="1">
      <c r="A2104" s="293"/>
      <c r="B2104" s="375"/>
      <c r="C2104" s="336"/>
      <c r="D2104" s="337"/>
      <c r="H2104" s="338"/>
      <c r="M2104" s="338"/>
      <c r="AS2104" s="316"/>
    </row>
    <row r="2105" spans="1:45" s="291" customFormat="1">
      <c r="A2105" s="293"/>
      <c r="B2105" s="375"/>
      <c r="C2105" s="336"/>
      <c r="D2105" s="337"/>
      <c r="H2105" s="338"/>
      <c r="M2105" s="338"/>
      <c r="AS2105" s="316"/>
    </row>
    <row r="2106" spans="1:45" s="291" customFormat="1">
      <c r="A2106" s="293"/>
      <c r="B2106" s="375"/>
      <c r="C2106" s="336"/>
      <c r="D2106" s="337"/>
      <c r="H2106" s="338"/>
      <c r="M2106" s="338"/>
      <c r="AS2106" s="316"/>
    </row>
    <row r="2107" spans="1:45" s="291" customFormat="1">
      <c r="A2107" s="293"/>
      <c r="B2107" s="375"/>
      <c r="C2107" s="336"/>
      <c r="D2107" s="337"/>
      <c r="H2107" s="338"/>
      <c r="M2107" s="338"/>
      <c r="AS2107" s="316"/>
    </row>
    <row r="2108" spans="1:45" s="291" customFormat="1">
      <c r="A2108" s="293"/>
      <c r="B2108" s="375"/>
      <c r="C2108" s="336"/>
      <c r="D2108" s="337"/>
      <c r="H2108" s="338"/>
      <c r="M2108" s="338"/>
      <c r="AS2108" s="316"/>
    </row>
    <row r="2109" spans="1:45" s="291" customFormat="1">
      <c r="A2109" s="293"/>
      <c r="B2109" s="375"/>
      <c r="C2109" s="336"/>
      <c r="D2109" s="337"/>
      <c r="H2109" s="338"/>
      <c r="M2109" s="338"/>
      <c r="AS2109" s="316"/>
    </row>
    <row r="2110" spans="1:45" s="291" customFormat="1">
      <c r="A2110" s="293"/>
      <c r="B2110" s="375"/>
      <c r="C2110" s="336"/>
      <c r="D2110" s="337"/>
      <c r="H2110" s="338"/>
      <c r="M2110" s="338"/>
      <c r="AS2110" s="316"/>
    </row>
    <row r="2111" spans="1:45" s="291" customFormat="1">
      <c r="A2111" s="293"/>
      <c r="B2111" s="375"/>
      <c r="C2111" s="336"/>
      <c r="D2111" s="337"/>
      <c r="H2111" s="338"/>
      <c r="M2111" s="338"/>
      <c r="AS2111" s="316"/>
    </row>
    <row r="2112" spans="1:45" s="291" customFormat="1">
      <c r="A2112" s="293"/>
      <c r="B2112" s="375"/>
      <c r="C2112" s="336"/>
      <c r="D2112" s="337"/>
      <c r="H2112" s="338"/>
      <c r="M2112" s="338"/>
      <c r="AS2112" s="316"/>
    </row>
    <row r="2113" spans="1:45" s="291" customFormat="1">
      <c r="A2113" s="293"/>
      <c r="B2113" s="375"/>
      <c r="C2113" s="336"/>
      <c r="D2113" s="337"/>
      <c r="H2113" s="338"/>
      <c r="M2113" s="338"/>
      <c r="AS2113" s="316"/>
    </row>
    <row r="2114" spans="1:45" s="291" customFormat="1">
      <c r="A2114" s="293"/>
      <c r="B2114" s="375"/>
      <c r="C2114" s="336"/>
      <c r="D2114" s="337"/>
      <c r="H2114" s="338"/>
      <c r="M2114" s="338"/>
      <c r="AS2114" s="316"/>
    </row>
    <row r="2115" spans="1:45" s="291" customFormat="1">
      <c r="A2115" s="293"/>
      <c r="B2115" s="375"/>
      <c r="C2115" s="336"/>
      <c r="D2115" s="337"/>
      <c r="H2115" s="338"/>
      <c r="M2115" s="338"/>
      <c r="AS2115" s="316"/>
    </row>
    <row r="2116" spans="1:45" s="291" customFormat="1">
      <c r="A2116" s="293"/>
      <c r="B2116" s="375"/>
      <c r="C2116" s="336"/>
      <c r="D2116" s="337"/>
      <c r="H2116" s="338"/>
      <c r="M2116" s="338"/>
      <c r="AS2116" s="316"/>
    </row>
    <row r="2117" spans="1:45" s="291" customFormat="1">
      <c r="A2117" s="293"/>
      <c r="B2117" s="375"/>
      <c r="C2117" s="336"/>
      <c r="D2117" s="337"/>
      <c r="H2117" s="338"/>
      <c r="M2117" s="338"/>
      <c r="AS2117" s="316"/>
    </row>
    <row r="2118" spans="1:45" s="291" customFormat="1">
      <c r="A2118" s="293"/>
      <c r="B2118" s="375"/>
      <c r="C2118" s="336"/>
      <c r="D2118" s="337"/>
      <c r="H2118" s="338"/>
      <c r="M2118" s="338"/>
      <c r="AS2118" s="316"/>
    </row>
    <row r="2119" spans="1:45" s="291" customFormat="1">
      <c r="A2119" s="293"/>
      <c r="B2119" s="375"/>
      <c r="C2119" s="336"/>
      <c r="D2119" s="337"/>
      <c r="H2119" s="338"/>
      <c r="M2119" s="338"/>
      <c r="AS2119" s="316"/>
    </row>
    <row r="2120" spans="1:45" s="291" customFormat="1">
      <c r="A2120" s="293"/>
      <c r="B2120" s="375"/>
      <c r="C2120" s="336"/>
      <c r="D2120" s="337"/>
      <c r="H2120" s="338"/>
      <c r="M2120" s="338"/>
      <c r="AS2120" s="316"/>
    </row>
    <row r="2121" spans="1:45" s="291" customFormat="1">
      <c r="A2121" s="293"/>
      <c r="B2121" s="375"/>
      <c r="C2121" s="336"/>
      <c r="D2121" s="337"/>
      <c r="H2121" s="338"/>
      <c r="M2121" s="338"/>
      <c r="AS2121" s="316"/>
    </row>
    <row r="2122" spans="1:45" s="291" customFormat="1">
      <c r="A2122" s="293"/>
      <c r="B2122" s="375"/>
      <c r="C2122" s="336"/>
      <c r="D2122" s="337"/>
      <c r="H2122" s="338"/>
      <c r="M2122" s="338"/>
      <c r="AS2122" s="316"/>
    </row>
    <row r="2123" spans="1:45" s="291" customFormat="1">
      <c r="A2123" s="293"/>
      <c r="B2123" s="375"/>
      <c r="C2123" s="336"/>
      <c r="D2123" s="337"/>
      <c r="H2123" s="338"/>
      <c r="M2123" s="338"/>
      <c r="AS2123" s="316"/>
    </row>
    <row r="2124" spans="1:45" s="291" customFormat="1">
      <c r="A2124" s="293"/>
      <c r="B2124" s="375"/>
      <c r="C2124" s="336"/>
      <c r="D2124" s="337"/>
      <c r="H2124" s="338"/>
      <c r="M2124" s="338"/>
      <c r="AS2124" s="316"/>
    </row>
    <row r="2125" spans="1:45" s="291" customFormat="1">
      <c r="A2125" s="293"/>
      <c r="B2125" s="375"/>
      <c r="C2125" s="336"/>
      <c r="D2125" s="337"/>
      <c r="H2125" s="338"/>
      <c r="M2125" s="338"/>
      <c r="AS2125" s="316"/>
    </row>
    <row r="2126" spans="1:45" s="291" customFormat="1">
      <c r="A2126" s="293"/>
      <c r="B2126" s="375"/>
      <c r="C2126" s="336"/>
      <c r="D2126" s="337"/>
      <c r="H2126" s="338"/>
      <c r="M2126" s="338"/>
      <c r="AS2126" s="316"/>
    </row>
    <row r="2127" spans="1:45" s="291" customFormat="1">
      <c r="A2127" s="293"/>
      <c r="B2127" s="375"/>
      <c r="C2127" s="336"/>
      <c r="D2127" s="337"/>
      <c r="H2127" s="338"/>
      <c r="M2127" s="338"/>
      <c r="AS2127" s="316"/>
    </row>
    <row r="2128" spans="1:45" s="291" customFormat="1">
      <c r="A2128" s="293"/>
      <c r="B2128" s="375"/>
      <c r="C2128" s="336"/>
      <c r="D2128" s="337"/>
      <c r="H2128" s="338"/>
      <c r="M2128" s="338"/>
      <c r="AS2128" s="316"/>
    </row>
    <row r="2129" spans="1:45" s="291" customFormat="1">
      <c r="A2129" s="293"/>
      <c r="B2129" s="375"/>
      <c r="C2129" s="336"/>
      <c r="D2129" s="337"/>
      <c r="H2129" s="338"/>
      <c r="M2129" s="338"/>
      <c r="AS2129" s="316"/>
    </row>
    <row r="2130" spans="1:45" s="291" customFormat="1">
      <c r="A2130" s="293"/>
      <c r="B2130" s="375"/>
      <c r="C2130" s="336"/>
      <c r="D2130" s="337"/>
      <c r="H2130" s="338"/>
      <c r="M2130" s="338"/>
      <c r="AS2130" s="316"/>
    </row>
    <row r="2131" spans="1:45" s="291" customFormat="1">
      <c r="A2131" s="293"/>
      <c r="B2131" s="375"/>
      <c r="C2131" s="336"/>
      <c r="D2131" s="337"/>
      <c r="H2131" s="338"/>
      <c r="M2131" s="338"/>
      <c r="AS2131" s="316"/>
    </row>
    <row r="2132" spans="1:45" s="291" customFormat="1">
      <c r="A2132" s="293"/>
      <c r="B2132" s="375"/>
      <c r="C2132" s="336"/>
      <c r="D2132" s="337"/>
      <c r="H2132" s="338"/>
      <c r="M2132" s="338"/>
      <c r="AS2132" s="316"/>
    </row>
    <row r="2133" spans="1:45" s="291" customFormat="1">
      <c r="A2133" s="293"/>
      <c r="B2133" s="375"/>
      <c r="C2133" s="336"/>
      <c r="D2133" s="337"/>
      <c r="H2133" s="338"/>
      <c r="M2133" s="338"/>
      <c r="AS2133" s="316"/>
    </row>
    <row r="2134" spans="1:45" s="291" customFormat="1">
      <c r="A2134" s="293"/>
      <c r="B2134" s="375"/>
      <c r="C2134" s="336"/>
      <c r="D2134" s="337"/>
      <c r="H2134" s="338"/>
      <c r="M2134" s="338"/>
      <c r="AS2134" s="316"/>
    </row>
    <row r="2135" spans="1:45" s="291" customFormat="1">
      <c r="A2135" s="293"/>
      <c r="B2135" s="375"/>
      <c r="C2135" s="336"/>
      <c r="D2135" s="337"/>
      <c r="H2135" s="338"/>
      <c r="M2135" s="338"/>
      <c r="AS2135" s="316"/>
    </row>
    <row r="2136" spans="1:45" s="291" customFormat="1">
      <c r="A2136" s="293"/>
      <c r="B2136" s="375"/>
      <c r="C2136" s="336"/>
      <c r="D2136" s="337"/>
      <c r="H2136" s="338"/>
      <c r="M2136" s="338"/>
      <c r="AS2136" s="316"/>
    </row>
    <row r="2137" spans="1:45" s="291" customFormat="1">
      <c r="A2137" s="293"/>
      <c r="B2137" s="375"/>
      <c r="C2137" s="336"/>
      <c r="D2137" s="337"/>
      <c r="H2137" s="338"/>
      <c r="M2137" s="338"/>
      <c r="AS2137" s="316"/>
    </row>
    <row r="2138" spans="1:45" s="291" customFormat="1">
      <c r="A2138" s="293"/>
      <c r="B2138" s="375"/>
      <c r="C2138" s="336"/>
      <c r="D2138" s="337"/>
      <c r="H2138" s="338"/>
      <c r="M2138" s="338"/>
      <c r="AS2138" s="316"/>
    </row>
    <row r="2139" spans="1:45" s="291" customFormat="1">
      <c r="A2139" s="293"/>
      <c r="B2139" s="375"/>
      <c r="C2139" s="336"/>
      <c r="D2139" s="337"/>
      <c r="H2139" s="338"/>
      <c r="M2139" s="338"/>
      <c r="AS2139" s="316"/>
    </row>
    <row r="2140" spans="1:45" s="291" customFormat="1">
      <c r="A2140" s="293"/>
      <c r="B2140" s="375"/>
      <c r="C2140" s="336"/>
      <c r="D2140" s="337"/>
      <c r="H2140" s="338"/>
      <c r="M2140" s="338"/>
      <c r="AS2140" s="316"/>
    </row>
    <row r="2141" spans="1:45" s="291" customFormat="1">
      <c r="A2141" s="293"/>
      <c r="B2141" s="375"/>
      <c r="C2141" s="336"/>
      <c r="D2141" s="337"/>
      <c r="H2141" s="338"/>
      <c r="M2141" s="338"/>
      <c r="AS2141" s="316"/>
    </row>
    <row r="2142" spans="1:45" s="291" customFormat="1">
      <c r="A2142" s="293"/>
      <c r="B2142" s="375"/>
      <c r="C2142" s="336"/>
      <c r="D2142" s="337"/>
      <c r="H2142" s="338"/>
      <c r="M2142" s="338"/>
      <c r="AS2142" s="316"/>
    </row>
    <row r="2143" spans="1:45" s="291" customFormat="1">
      <c r="A2143" s="293"/>
      <c r="B2143" s="375"/>
      <c r="C2143" s="336"/>
      <c r="D2143" s="337"/>
      <c r="H2143" s="338"/>
      <c r="M2143" s="338"/>
      <c r="AS2143" s="316"/>
    </row>
    <row r="2144" spans="1:45" s="291" customFormat="1">
      <c r="A2144" s="293"/>
      <c r="B2144" s="375"/>
      <c r="C2144" s="336"/>
      <c r="D2144" s="337"/>
      <c r="H2144" s="338"/>
      <c r="M2144" s="338"/>
      <c r="AS2144" s="316"/>
    </row>
    <row r="2145" spans="1:45" s="291" customFormat="1">
      <c r="A2145" s="293"/>
      <c r="B2145" s="375"/>
      <c r="C2145" s="336"/>
      <c r="D2145" s="337"/>
      <c r="H2145" s="338"/>
      <c r="M2145" s="338"/>
      <c r="AS2145" s="316"/>
    </row>
    <row r="2146" spans="1:45" s="291" customFormat="1">
      <c r="A2146" s="293"/>
      <c r="B2146" s="375"/>
      <c r="C2146" s="336"/>
      <c r="D2146" s="337"/>
      <c r="H2146" s="338"/>
      <c r="M2146" s="338"/>
      <c r="AS2146" s="316"/>
    </row>
    <row r="2147" spans="1:45" s="291" customFormat="1">
      <c r="A2147" s="293"/>
      <c r="B2147" s="375"/>
      <c r="C2147" s="336"/>
      <c r="D2147" s="337"/>
      <c r="H2147" s="338"/>
      <c r="M2147" s="338"/>
      <c r="AS2147" s="316"/>
    </row>
    <row r="2148" spans="1:45" s="291" customFormat="1">
      <c r="A2148" s="293"/>
      <c r="B2148" s="375"/>
      <c r="C2148" s="336"/>
      <c r="D2148" s="337"/>
      <c r="H2148" s="338"/>
      <c r="M2148" s="338"/>
      <c r="AS2148" s="316"/>
    </row>
    <row r="2149" spans="1:45" s="291" customFormat="1">
      <c r="A2149" s="293"/>
      <c r="B2149" s="375"/>
      <c r="C2149" s="336"/>
      <c r="D2149" s="337"/>
      <c r="H2149" s="338"/>
      <c r="M2149" s="338"/>
      <c r="AS2149" s="316"/>
    </row>
    <row r="2150" spans="1:45" s="291" customFormat="1">
      <c r="A2150" s="293"/>
      <c r="B2150" s="375"/>
      <c r="C2150" s="336"/>
      <c r="D2150" s="337"/>
      <c r="H2150" s="338"/>
      <c r="M2150" s="338"/>
      <c r="AS2150" s="316"/>
    </row>
    <row r="2151" spans="1:45" s="291" customFormat="1">
      <c r="A2151" s="293"/>
      <c r="B2151" s="375"/>
      <c r="C2151" s="336"/>
      <c r="D2151" s="337"/>
      <c r="H2151" s="338"/>
      <c r="M2151" s="338"/>
      <c r="AS2151" s="316"/>
    </row>
    <row r="2152" spans="1:45" s="291" customFormat="1">
      <c r="A2152" s="293"/>
      <c r="B2152" s="375"/>
      <c r="C2152" s="336"/>
      <c r="D2152" s="337"/>
      <c r="H2152" s="338"/>
      <c r="M2152" s="338"/>
      <c r="AS2152" s="316"/>
    </row>
    <row r="2153" spans="1:45" s="291" customFormat="1">
      <c r="A2153" s="293"/>
      <c r="B2153" s="375"/>
      <c r="C2153" s="336"/>
      <c r="D2153" s="337"/>
      <c r="H2153" s="338"/>
      <c r="M2153" s="338"/>
      <c r="AS2153" s="316"/>
    </row>
    <row r="2154" spans="1:45" s="291" customFormat="1">
      <c r="A2154" s="293"/>
      <c r="B2154" s="375"/>
      <c r="C2154" s="336"/>
      <c r="D2154" s="337"/>
      <c r="H2154" s="338"/>
      <c r="M2154" s="338"/>
      <c r="AS2154" s="316"/>
    </row>
    <row r="2155" spans="1:45" s="291" customFormat="1">
      <c r="A2155" s="293"/>
      <c r="B2155" s="375"/>
      <c r="C2155" s="336"/>
      <c r="D2155" s="337"/>
      <c r="H2155" s="338"/>
      <c r="M2155" s="338"/>
      <c r="AS2155" s="316"/>
    </row>
    <row r="2156" spans="1:45" s="291" customFormat="1">
      <c r="A2156" s="293"/>
      <c r="B2156" s="375"/>
      <c r="C2156" s="336"/>
      <c r="D2156" s="337"/>
      <c r="H2156" s="338"/>
      <c r="M2156" s="338"/>
      <c r="AS2156" s="316"/>
    </row>
    <row r="2157" spans="1:45" s="291" customFormat="1">
      <c r="A2157" s="293"/>
      <c r="B2157" s="375"/>
      <c r="C2157" s="336"/>
      <c r="D2157" s="337"/>
      <c r="H2157" s="338"/>
      <c r="M2157" s="338"/>
      <c r="AS2157" s="316"/>
    </row>
    <row r="2158" spans="1:45" s="291" customFormat="1">
      <c r="A2158" s="293"/>
      <c r="B2158" s="375"/>
      <c r="C2158" s="336"/>
      <c r="D2158" s="337"/>
      <c r="H2158" s="338"/>
      <c r="M2158" s="338"/>
      <c r="AS2158" s="316"/>
    </row>
    <row r="2159" spans="1:45" s="291" customFormat="1">
      <c r="A2159" s="293"/>
      <c r="B2159" s="375"/>
      <c r="C2159" s="336"/>
      <c r="D2159" s="337"/>
      <c r="H2159" s="338"/>
      <c r="M2159" s="338"/>
      <c r="AS2159" s="316"/>
    </row>
    <row r="2160" spans="1:45" s="291" customFormat="1">
      <c r="A2160" s="293"/>
      <c r="B2160" s="375"/>
      <c r="C2160" s="336"/>
      <c r="D2160" s="337"/>
      <c r="H2160" s="338"/>
      <c r="M2160" s="338"/>
      <c r="AS2160" s="316"/>
    </row>
    <row r="2161" spans="1:45" s="291" customFormat="1">
      <c r="A2161" s="293"/>
      <c r="B2161" s="375"/>
      <c r="C2161" s="336"/>
      <c r="D2161" s="337"/>
      <c r="H2161" s="338"/>
      <c r="M2161" s="338"/>
      <c r="AS2161" s="316"/>
    </row>
    <row r="2162" spans="1:45" s="291" customFormat="1">
      <c r="A2162" s="293"/>
      <c r="B2162" s="375"/>
      <c r="C2162" s="336"/>
      <c r="D2162" s="337"/>
      <c r="H2162" s="338"/>
      <c r="M2162" s="338"/>
      <c r="AS2162" s="316"/>
    </row>
    <row r="2163" spans="1:45" s="291" customFormat="1">
      <c r="A2163" s="293"/>
      <c r="B2163" s="375"/>
      <c r="C2163" s="336"/>
      <c r="D2163" s="337"/>
      <c r="H2163" s="338"/>
      <c r="M2163" s="338"/>
      <c r="AS2163" s="316"/>
    </row>
    <row r="2164" spans="1:45" s="291" customFormat="1">
      <c r="A2164" s="293"/>
      <c r="B2164" s="375"/>
      <c r="C2164" s="336"/>
      <c r="D2164" s="337"/>
      <c r="H2164" s="338"/>
      <c r="M2164" s="338"/>
      <c r="AS2164" s="316"/>
    </row>
    <row r="2165" spans="1:45" s="291" customFormat="1">
      <c r="A2165" s="293"/>
      <c r="B2165" s="375"/>
      <c r="C2165" s="336"/>
      <c r="D2165" s="337"/>
      <c r="H2165" s="338"/>
      <c r="M2165" s="338"/>
      <c r="AS2165" s="316"/>
    </row>
    <row r="2166" spans="1:45" s="291" customFormat="1">
      <c r="A2166" s="293"/>
      <c r="B2166" s="375"/>
      <c r="C2166" s="336"/>
      <c r="D2166" s="337"/>
      <c r="H2166" s="338"/>
      <c r="M2166" s="338"/>
      <c r="AS2166" s="316"/>
    </row>
    <row r="2167" spans="1:45" s="291" customFormat="1">
      <c r="A2167" s="293"/>
      <c r="B2167" s="375"/>
      <c r="C2167" s="336"/>
      <c r="D2167" s="337"/>
      <c r="H2167" s="338"/>
      <c r="M2167" s="338"/>
      <c r="AS2167" s="316"/>
    </row>
    <row r="2168" spans="1:45" s="291" customFormat="1">
      <c r="A2168" s="293"/>
      <c r="B2168" s="375"/>
      <c r="C2168" s="336"/>
      <c r="D2168" s="337"/>
      <c r="H2168" s="338"/>
      <c r="M2168" s="338"/>
      <c r="AS2168" s="316"/>
    </row>
    <row r="2169" spans="1:45" s="291" customFormat="1">
      <c r="A2169" s="293"/>
      <c r="B2169" s="375"/>
      <c r="C2169" s="336"/>
      <c r="D2169" s="337"/>
      <c r="H2169" s="338"/>
      <c r="M2169" s="338"/>
      <c r="AS2169" s="316"/>
    </row>
    <row r="2170" spans="1:45" s="291" customFormat="1">
      <c r="A2170" s="293"/>
      <c r="B2170" s="375"/>
      <c r="C2170" s="336"/>
      <c r="D2170" s="337"/>
      <c r="H2170" s="338"/>
      <c r="M2170" s="338"/>
      <c r="AS2170" s="316"/>
    </row>
    <row r="2171" spans="1:45" s="291" customFormat="1">
      <c r="A2171" s="293"/>
      <c r="B2171" s="375"/>
      <c r="C2171" s="336"/>
      <c r="D2171" s="337"/>
      <c r="H2171" s="338"/>
      <c r="M2171" s="338"/>
      <c r="AS2171" s="316"/>
    </row>
    <row r="2172" spans="1:45" s="291" customFormat="1">
      <c r="A2172" s="293"/>
      <c r="B2172" s="375"/>
      <c r="C2172" s="336"/>
      <c r="D2172" s="337"/>
      <c r="H2172" s="338"/>
      <c r="M2172" s="338"/>
      <c r="AS2172" s="316"/>
    </row>
    <row r="2173" spans="1:45" s="291" customFormat="1">
      <c r="A2173" s="293"/>
      <c r="B2173" s="375"/>
      <c r="C2173" s="336"/>
      <c r="D2173" s="337"/>
      <c r="H2173" s="338"/>
      <c r="M2173" s="338"/>
      <c r="AS2173" s="316"/>
    </row>
    <row r="2174" spans="1:45" s="291" customFormat="1">
      <c r="A2174" s="293"/>
      <c r="B2174" s="375"/>
      <c r="C2174" s="336"/>
      <c r="D2174" s="337"/>
      <c r="H2174" s="338"/>
      <c r="M2174" s="338"/>
      <c r="AS2174" s="316"/>
    </row>
    <row r="2175" spans="1:45" s="291" customFormat="1">
      <c r="A2175" s="293"/>
      <c r="B2175" s="375"/>
      <c r="C2175" s="336"/>
      <c r="D2175" s="337"/>
      <c r="H2175" s="338"/>
      <c r="M2175" s="338"/>
      <c r="AS2175" s="316"/>
    </row>
    <row r="2176" spans="1:45" s="291" customFormat="1">
      <c r="A2176" s="293"/>
      <c r="B2176" s="375"/>
      <c r="C2176" s="336"/>
      <c r="D2176" s="337"/>
      <c r="H2176" s="338"/>
      <c r="M2176" s="338"/>
      <c r="AS2176" s="316"/>
    </row>
    <row r="2177" spans="1:45" s="291" customFormat="1">
      <c r="A2177" s="293"/>
      <c r="B2177" s="375"/>
      <c r="C2177" s="336"/>
      <c r="D2177" s="337"/>
      <c r="H2177" s="338"/>
      <c r="M2177" s="338"/>
      <c r="AS2177" s="316"/>
    </row>
    <row r="2178" spans="1:45" s="291" customFormat="1">
      <c r="A2178" s="293"/>
      <c r="B2178" s="375"/>
      <c r="C2178" s="336"/>
      <c r="D2178" s="337"/>
      <c r="H2178" s="338"/>
      <c r="M2178" s="338"/>
      <c r="AS2178" s="316"/>
    </row>
    <row r="2179" spans="1:45" s="291" customFormat="1">
      <c r="A2179" s="293"/>
      <c r="B2179" s="375"/>
      <c r="C2179" s="336"/>
      <c r="D2179" s="337"/>
      <c r="H2179" s="338"/>
      <c r="M2179" s="338"/>
      <c r="AS2179" s="316"/>
    </row>
    <row r="2180" spans="1:45" s="291" customFormat="1">
      <c r="A2180" s="293"/>
      <c r="B2180" s="375"/>
      <c r="C2180" s="336"/>
      <c r="D2180" s="337"/>
      <c r="H2180" s="338"/>
      <c r="M2180" s="338"/>
      <c r="AS2180" s="316"/>
    </row>
    <row r="2181" spans="1:45" s="291" customFormat="1">
      <c r="A2181" s="293"/>
      <c r="B2181" s="375"/>
      <c r="C2181" s="336"/>
      <c r="D2181" s="337"/>
      <c r="H2181" s="338"/>
      <c r="M2181" s="338"/>
      <c r="AS2181" s="316"/>
    </row>
    <row r="2182" spans="1:45" s="291" customFormat="1">
      <c r="A2182" s="293"/>
      <c r="B2182" s="375"/>
      <c r="C2182" s="336"/>
      <c r="D2182" s="337"/>
      <c r="H2182" s="338"/>
      <c r="M2182" s="338"/>
      <c r="AS2182" s="316"/>
    </row>
    <row r="2183" spans="1:45" s="291" customFormat="1">
      <c r="A2183" s="293"/>
      <c r="B2183" s="375"/>
      <c r="C2183" s="336"/>
      <c r="D2183" s="337"/>
      <c r="H2183" s="338"/>
      <c r="M2183" s="338"/>
      <c r="AS2183" s="316"/>
    </row>
    <row r="2184" spans="1:45" s="291" customFormat="1">
      <c r="A2184" s="293"/>
      <c r="B2184" s="375"/>
      <c r="C2184" s="336"/>
      <c r="D2184" s="337"/>
      <c r="H2184" s="338"/>
      <c r="M2184" s="338"/>
      <c r="AS2184" s="316"/>
    </row>
    <row r="2185" spans="1:45" s="291" customFormat="1">
      <c r="A2185" s="293"/>
      <c r="B2185" s="375"/>
      <c r="C2185" s="336"/>
      <c r="D2185" s="337"/>
      <c r="H2185" s="338"/>
      <c r="M2185" s="338"/>
      <c r="AS2185" s="316"/>
    </row>
    <row r="2186" spans="1:45" s="291" customFormat="1">
      <c r="A2186" s="293"/>
      <c r="B2186" s="375"/>
      <c r="C2186" s="336"/>
      <c r="D2186" s="337"/>
      <c r="H2186" s="338"/>
      <c r="M2186" s="338"/>
      <c r="AS2186" s="316"/>
    </row>
    <row r="2187" spans="1:45" s="291" customFormat="1">
      <c r="A2187" s="293"/>
      <c r="B2187" s="375"/>
      <c r="C2187" s="336"/>
      <c r="D2187" s="337"/>
      <c r="H2187" s="338"/>
      <c r="M2187" s="338"/>
      <c r="AS2187" s="316"/>
    </row>
    <row r="2188" spans="1:45" s="291" customFormat="1">
      <c r="A2188" s="293"/>
      <c r="B2188" s="375"/>
      <c r="C2188" s="336"/>
      <c r="D2188" s="337"/>
      <c r="H2188" s="338"/>
      <c r="M2188" s="338"/>
      <c r="AS2188" s="316"/>
    </row>
    <row r="2189" spans="1:45" s="291" customFormat="1">
      <c r="A2189" s="293"/>
      <c r="B2189" s="375"/>
      <c r="C2189" s="336"/>
      <c r="D2189" s="337"/>
      <c r="H2189" s="338"/>
      <c r="M2189" s="338"/>
      <c r="AS2189" s="316"/>
    </row>
    <row r="2190" spans="1:45" s="291" customFormat="1">
      <c r="A2190" s="293"/>
      <c r="B2190" s="375"/>
      <c r="C2190" s="336"/>
      <c r="D2190" s="337"/>
      <c r="H2190" s="338"/>
      <c r="M2190" s="338"/>
      <c r="AS2190" s="316"/>
    </row>
    <row r="2191" spans="1:45" s="291" customFormat="1">
      <c r="A2191" s="293"/>
      <c r="B2191" s="375"/>
      <c r="C2191" s="336"/>
      <c r="D2191" s="337"/>
      <c r="H2191" s="338"/>
      <c r="M2191" s="338"/>
      <c r="AS2191" s="316"/>
    </row>
    <row r="2192" spans="1:45" s="291" customFormat="1">
      <c r="A2192" s="293"/>
      <c r="B2192" s="375"/>
      <c r="C2192" s="336"/>
      <c r="D2192" s="337"/>
      <c r="H2192" s="338"/>
      <c r="M2192" s="338"/>
      <c r="AS2192" s="316"/>
    </row>
    <row r="2193" spans="1:45" s="291" customFormat="1">
      <c r="A2193" s="293"/>
      <c r="B2193" s="375"/>
      <c r="C2193" s="336"/>
      <c r="D2193" s="337"/>
      <c r="H2193" s="338"/>
      <c r="M2193" s="338"/>
      <c r="AS2193" s="316"/>
    </row>
    <row r="2194" spans="1:45" s="291" customFormat="1">
      <c r="A2194" s="293"/>
      <c r="B2194" s="375"/>
      <c r="C2194" s="336"/>
      <c r="D2194" s="337"/>
      <c r="H2194" s="338"/>
      <c r="M2194" s="338"/>
      <c r="AS2194" s="316"/>
    </row>
    <row r="2195" spans="1:45" s="291" customFormat="1">
      <c r="A2195" s="293"/>
      <c r="B2195" s="375"/>
      <c r="C2195" s="336"/>
      <c r="D2195" s="337"/>
      <c r="H2195" s="338"/>
      <c r="M2195" s="338"/>
      <c r="AS2195" s="316"/>
    </row>
    <row r="2196" spans="1:45" s="291" customFormat="1">
      <c r="A2196" s="293"/>
      <c r="B2196" s="375"/>
      <c r="C2196" s="336"/>
      <c r="D2196" s="337"/>
      <c r="H2196" s="338"/>
      <c r="M2196" s="338"/>
      <c r="AS2196" s="316"/>
    </row>
    <row r="2197" spans="1:45" s="291" customFormat="1">
      <c r="A2197" s="293"/>
      <c r="B2197" s="375"/>
      <c r="C2197" s="336"/>
      <c r="D2197" s="337"/>
      <c r="H2197" s="338"/>
      <c r="M2197" s="338"/>
      <c r="AS2197" s="316"/>
    </row>
    <row r="2198" spans="1:45" s="291" customFormat="1">
      <c r="A2198" s="293"/>
      <c r="B2198" s="375"/>
      <c r="C2198" s="336"/>
      <c r="D2198" s="337"/>
      <c r="H2198" s="338"/>
      <c r="M2198" s="338"/>
      <c r="AS2198" s="316"/>
    </row>
    <row r="2199" spans="1:45" s="291" customFormat="1">
      <c r="A2199" s="293"/>
      <c r="B2199" s="375"/>
      <c r="C2199" s="336"/>
      <c r="D2199" s="337"/>
      <c r="H2199" s="338"/>
      <c r="M2199" s="338"/>
      <c r="AS2199" s="316"/>
    </row>
    <row r="2200" spans="1:45" s="291" customFormat="1">
      <c r="A2200" s="293"/>
      <c r="B2200" s="375"/>
      <c r="C2200" s="336"/>
      <c r="D2200" s="337"/>
      <c r="H2200" s="338"/>
      <c r="M2200" s="338"/>
      <c r="AS2200" s="316"/>
    </row>
    <row r="2201" spans="1:45" s="291" customFormat="1">
      <c r="A2201" s="293"/>
      <c r="B2201" s="375"/>
      <c r="C2201" s="336"/>
      <c r="D2201" s="337"/>
      <c r="H2201" s="338"/>
      <c r="M2201" s="338"/>
      <c r="AS2201" s="316"/>
    </row>
    <row r="2202" spans="1:45" s="291" customFormat="1">
      <c r="A2202" s="293"/>
      <c r="B2202" s="375"/>
      <c r="C2202" s="336"/>
      <c r="D2202" s="337"/>
      <c r="H2202" s="338"/>
      <c r="M2202" s="338"/>
      <c r="AS2202" s="316"/>
    </row>
    <row r="2203" spans="1:45" s="291" customFormat="1">
      <c r="A2203" s="293"/>
      <c r="B2203" s="375"/>
      <c r="C2203" s="336"/>
      <c r="D2203" s="337"/>
      <c r="H2203" s="338"/>
      <c r="M2203" s="338"/>
      <c r="AS2203" s="316"/>
    </row>
    <row r="2204" spans="1:45" s="291" customFormat="1">
      <c r="A2204" s="293"/>
      <c r="B2204" s="375"/>
      <c r="C2204" s="336"/>
      <c r="D2204" s="337"/>
      <c r="H2204" s="338"/>
      <c r="M2204" s="338"/>
      <c r="AS2204" s="316"/>
    </row>
    <row r="2205" spans="1:45" s="291" customFormat="1">
      <c r="A2205" s="293"/>
      <c r="B2205" s="375"/>
      <c r="C2205" s="336"/>
      <c r="D2205" s="337"/>
      <c r="H2205" s="338"/>
      <c r="M2205" s="338"/>
      <c r="AS2205" s="316"/>
    </row>
    <row r="2206" spans="1:45" s="291" customFormat="1">
      <c r="A2206" s="293"/>
      <c r="B2206" s="375"/>
      <c r="C2206" s="336"/>
      <c r="D2206" s="337"/>
      <c r="H2206" s="338"/>
      <c r="M2206" s="338"/>
      <c r="AS2206" s="316"/>
    </row>
    <row r="2207" spans="1:45" s="291" customFormat="1">
      <c r="A2207" s="293"/>
      <c r="B2207" s="375"/>
      <c r="C2207" s="336"/>
      <c r="D2207" s="337"/>
      <c r="H2207" s="338"/>
      <c r="M2207" s="338"/>
      <c r="AS2207" s="316"/>
    </row>
    <row r="2208" spans="1:45" s="291" customFormat="1">
      <c r="A2208" s="293"/>
      <c r="B2208" s="375"/>
      <c r="C2208" s="336"/>
      <c r="D2208" s="337"/>
      <c r="H2208" s="338"/>
      <c r="M2208" s="338"/>
      <c r="AS2208" s="316"/>
    </row>
    <row r="2209" spans="1:45" s="291" customFormat="1">
      <c r="A2209" s="293"/>
      <c r="B2209" s="375"/>
      <c r="C2209" s="336"/>
      <c r="D2209" s="337"/>
      <c r="H2209" s="338"/>
      <c r="M2209" s="338"/>
      <c r="AS2209" s="316"/>
    </row>
    <row r="2210" spans="1:45" s="291" customFormat="1">
      <c r="A2210" s="293"/>
      <c r="B2210" s="375"/>
      <c r="C2210" s="336"/>
      <c r="D2210" s="337"/>
      <c r="H2210" s="338"/>
      <c r="M2210" s="338"/>
      <c r="AS2210" s="316"/>
    </row>
    <row r="2211" spans="1:45" s="291" customFormat="1">
      <c r="A2211" s="293"/>
      <c r="B2211" s="375"/>
      <c r="C2211" s="336"/>
      <c r="D2211" s="337"/>
      <c r="H2211" s="338"/>
      <c r="M2211" s="338"/>
      <c r="AS2211" s="316"/>
    </row>
    <row r="2212" spans="1:45" s="291" customFormat="1">
      <c r="A2212" s="293"/>
      <c r="B2212" s="375"/>
      <c r="C2212" s="336"/>
      <c r="D2212" s="337"/>
      <c r="H2212" s="338"/>
      <c r="M2212" s="338"/>
      <c r="AS2212" s="316"/>
    </row>
    <row r="2213" spans="1:45" s="291" customFormat="1">
      <c r="A2213" s="293"/>
      <c r="B2213" s="375"/>
      <c r="C2213" s="336"/>
      <c r="D2213" s="337"/>
      <c r="H2213" s="338"/>
      <c r="M2213" s="338"/>
      <c r="AS2213" s="316"/>
    </row>
    <row r="2214" spans="1:45" s="291" customFormat="1">
      <c r="A2214" s="293"/>
      <c r="B2214" s="375"/>
      <c r="C2214" s="336"/>
      <c r="D2214" s="337"/>
      <c r="H2214" s="338"/>
      <c r="M2214" s="338"/>
      <c r="AS2214" s="316"/>
    </row>
    <row r="2215" spans="1:45" s="291" customFormat="1">
      <c r="A2215" s="293"/>
      <c r="B2215" s="375"/>
      <c r="C2215" s="336"/>
      <c r="D2215" s="337"/>
      <c r="H2215" s="338"/>
      <c r="M2215" s="338"/>
      <c r="AS2215" s="316"/>
    </row>
    <row r="2216" spans="1:45" s="291" customFormat="1">
      <c r="A2216" s="293"/>
      <c r="B2216" s="375"/>
      <c r="C2216" s="336"/>
      <c r="D2216" s="337"/>
      <c r="H2216" s="338"/>
      <c r="M2216" s="338"/>
      <c r="AS2216" s="316"/>
    </row>
    <row r="2217" spans="1:45" s="291" customFormat="1">
      <c r="A2217" s="293"/>
      <c r="B2217" s="375"/>
      <c r="C2217" s="336"/>
      <c r="D2217" s="337"/>
      <c r="H2217" s="338"/>
      <c r="M2217" s="338"/>
      <c r="AS2217" s="316"/>
    </row>
    <row r="2218" spans="1:45" s="291" customFormat="1">
      <c r="A2218" s="293"/>
      <c r="B2218" s="375"/>
      <c r="C2218" s="336"/>
      <c r="D2218" s="337"/>
      <c r="H2218" s="338"/>
      <c r="M2218" s="338"/>
      <c r="AS2218" s="316"/>
    </row>
    <row r="2219" spans="1:45" s="291" customFormat="1">
      <c r="A2219" s="293"/>
      <c r="B2219" s="375"/>
      <c r="C2219" s="336"/>
      <c r="D2219" s="337"/>
      <c r="H2219" s="338"/>
      <c r="M2219" s="338"/>
      <c r="AS2219" s="316"/>
    </row>
    <row r="2220" spans="1:45" s="291" customFormat="1">
      <c r="A2220" s="293"/>
      <c r="B2220" s="375"/>
      <c r="C2220" s="336"/>
      <c r="D2220" s="337"/>
      <c r="H2220" s="338"/>
      <c r="M2220" s="338"/>
      <c r="AS2220" s="316"/>
    </row>
    <row r="2221" spans="1:45" s="291" customFormat="1">
      <c r="A2221" s="293"/>
      <c r="B2221" s="375"/>
      <c r="C2221" s="336"/>
      <c r="D2221" s="337"/>
      <c r="H2221" s="338"/>
      <c r="M2221" s="338"/>
      <c r="AS2221" s="316"/>
    </row>
    <row r="2222" spans="1:45" s="291" customFormat="1">
      <c r="A2222" s="293"/>
      <c r="B2222" s="375"/>
      <c r="C2222" s="336"/>
      <c r="D2222" s="337"/>
      <c r="H2222" s="338"/>
      <c r="M2222" s="338"/>
      <c r="AS2222" s="316"/>
    </row>
    <row r="2223" spans="1:45" s="291" customFormat="1">
      <c r="A2223" s="293"/>
      <c r="B2223" s="375"/>
      <c r="C2223" s="336"/>
      <c r="D2223" s="337"/>
      <c r="H2223" s="338"/>
      <c r="M2223" s="338"/>
      <c r="AS2223" s="316"/>
    </row>
    <row r="2224" spans="1:45" s="291" customFormat="1">
      <c r="A2224" s="293"/>
      <c r="B2224" s="375"/>
      <c r="C2224" s="336"/>
      <c r="D2224" s="337"/>
      <c r="H2224" s="338"/>
      <c r="M2224" s="338"/>
      <c r="AS2224" s="316"/>
    </row>
    <row r="2225" spans="1:45" s="291" customFormat="1">
      <c r="A2225" s="293"/>
      <c r="B2225" s="375"/>
      <c r="C2225" s="336"/>
      <c r="D2225" s="337"/>
      <c r="H2225" s="338"/>
      <c r="M2225" s="338"/>
      <c r="AS2225" s="316"/>
    </row>
    <row r="2226" spans="1:45" s="291" customFormat="1">
      <c r="A2226" s="293"/>
      <c r="B2226" s="375"/>
      <c r="C2226" s="336"/>
      <c r="D2226" s="337"/>
      <c r="H2226" s="338"/>
      <c r="M2226" s="338"/>
      <c r="AS2226" s="316"/>
    </row>
    <row r="2227" spans="1:45" s="291" customFormat="1">
      <c r="A2227" s="293"/>
      <c r="B2227" s="375"/>
      <c r="C2227" s="336"/>
      <c r="D2227" s="337"/>
      <c r="H2227" s="338"/>
      <c r="M2227" s="338"/>
      <c r="AS2227" s="316"/>
    </row>
    <row r="2228" spans="1:45" s="291" customFormat="1">
      <c r="A2228" s="293"/>
      <c r="B2228" s="375"/>
      <c r="C2228" s="336"/>
      <c r="D2228" s="337"/>
      <c r="H2228" s="338"/>
      <c r="M2228" s="338"/>
      <c r="AS2228" s="316"/>
    </row>
    <row r="2229" spans="1:45" s="291" customFormat="1">
      <c r="A2229" s="293"/>
      <c r="B2229" s="375"/>
      <c r="C2229" s="336"/>
      <c r="D2229" s="337"/>
      <c r="H2229" s="338"/>
      <c r="M2229" s="338"/>
      <c r="AS2229" s="316"/>
    </row>
    <row r="2230" spans="1:45" s="291" customFormat="1">
      <c r="A2230" s="293"/>
      <c r="B2230" s="375"/>
      <c r="C2230" s="336"/>
      <c r="D2230" s="337"/>
      <c r="H2230" s="338"/>
      <c r="M2230" s="338"/>
      <c r="AS2230" s="316"/>
    </row>
    <row r="2231" spans="1:45" s="291" customFormat="1">
      <c r="A2231" s="293"/>
      <c r="B2231" s="375"/>
      <c r="C2231" s="336"/>
      <c r="D2231" s="337"/>
      <c r="H2231" s="338"/>
      <c r="M2231" s="338"/>
      <c r="AS2231" s="316"/>
    </row>
    <row r="2232" spans="1:45" s="291" customFormat="1">
      <c r="A2232" s="293"/>
      <c r="B2232" s="375"/>
      <c r="C2232" s="336"/>
      <c r="D2232" s="337"/>
      <c r="H2232" s="338"/>
      <c r="M2232" s="338"/>
      <c r="AS2232" s="316"/>
    </row>
    <row r="2233" spans="1:45" s="291" customFormat="1">
      <c r="A2233" s="293"/>
      <c r="B2233" s="375"/>
      <c r="C2233" s="336"/>
      <c r="D2233" s="337"/>
      <c r="H2233" s="338"/>
      <c r="M2233" s="338"/>
      <c r="AS2233" s="316"/>
    </row>
    <row r="2234" spans="1:45" s="291" customFormat="1">
      <c r="A2234" s="293"/>
      <c r="B2234" s="375"/>
      <c r="C2234" s="336"/>
      <c r="D2234" s="337"/>
      <c r="H2234" s="338"/>
      <c r="M2234" s="338"/>
      <c r="AS2234" s="316"/>
    </row>
    <row r="2235" spans="1:45" s="291" customFormat="1">
      <c r="A2235" s="293"/>
      <c r="B2235" s="375"/>
      <c r="C2235" s="336"/>
      <c r="D2235" s="337"/>
      <c r="H2235" s="338"/>
      <c r="M2235" s="338"/>
      <c r="AS2235" s="316"/>
    </row>
    <row r="2236" spans="1:45" s="291" customFormat="1">
      <c r="A2236" s="293"/>
      <c r="B2236" s="375"/>
      <c r="C2236" s="336"/>
      <c r="D2236" s="337"/>
      <c r="H2236" s="338"/>
      <c r="M2236" s="338"/>
      <c r="AS2236" s="316"/>
    </row>
    <row r="2237" spans="1:45" s="291" customFormat="1">
      <c r="A2237" s="293"/>
      <c r="B2237" s="375"/>
      <c r="C2237" s="336"/>
      <c r="D2237" s="337"/>
      <c r="H2237" s="338"/>
      <c r="M2237" s="338"/>
      <c r="AS2237" s="316"/>
    </row>
    <row r="2238" spans="1:45" s="291" customFormat="1">
      <c r="A2238" s="293"/>
      <c r="B2238" s="375"/>
      <c r="C2238" s="336"/>
      <c r="D2238" s="337"/>
      <c r="H2238" s="338"/>
      <c r="M2238" s="338"/>
      <c r="AS2238" s="316"/>
    </row>
    <row r="2239" spans="1:45" s="291" customFormat="1">
      <c r="A2239" s="293"/>
      <c r="B2239" s="375"/>
      <c r="C2239" s="336"/>
      <c r="D2239" s="337"/>
      <c r="H2239" s="338"/>
      <c r="M2239" s="338"/>
      <c r="AS2239" s="316"/>
    </row>
    <row r="2240" spans="1:45" s="291" customFormat="1">
      <c r="A2240" s="293"/>
      <c r="B2240" s="375"/>
      <c r="C2240" s="336"/>
      <c r="D2240" s="337"/>
      <c r="H2240" s="338"/>
      <c r="M2240" s="338"/>
      <c r="AS2240" s="316"/>
    </row>
    <row r="2241" spans="1:45" s="291" customFormat="1">
      <c r="A2241" s="293"/>
      <c r="B2241" s="375"/>
      <c r="C2241" s="336"/>
      <c r="D2241" s="337"/>
      <c r="H2241" s="338"/>
      <c r="M2241" s="338"/>
      <c r="AS2241" s="316"/>
    </row>
    <row r="2242" spans="1:45" s="291" customFormat="1">
      <c r="A2242" s="293"/>
      <c r="B2242" s="375"/>
      <c r="C2242" s="336"/>
      <c r="D2242" s="337"/>
      <c r="H2242" s="338"/>
      <c r="M2242" s="338"/>
      <c r="AS2242" s="316"/>
    </row>
    <row r="2243" spans="1:45" s="291" customFormat="1">
      <c r="A2243" s="293"/>
      <c r="B2243" s="375"/>
      <c r="C2243" s="336"/>
      <c r="D2243" s="337"/>
      <c r="H2243" s="338"/>
      <c r="M2243" s="338"/>
      <c r="AS2243" s="316"/>
    </row>
    <row r="2244" spans="1:45" s="291" customFormat="1">
      <c r="A2244" s="293"/>
      <c r="B2244" s="375"/>
      <c r="C2244" s="336"/>
      <c r="D2244" s="337"/>
      <c r="H2244" s="338"/>
      <c r="M2244" s="338"/>
      <c r="AS2244" s="316"/>
    </row>
    <row r="2245" spans="1:45" s="291" customFormat="1">
      <c r="A2245" s="293"/>
      <c r="B2245" s="375"/>
      <c r="C2245" s="336"/>
      <c r="D2245" s="337"/>
      <c r="H2245" s="338"/>
      <c r="M2245" s="338"/>
      <c r="AS2245" s="316"/>
    </row>
    <row r="2246" spans="1:45" s="291" customFormat="1">
      <c r="A2246" s="293"/>
      <c r="B2246" s="375"/>
      <c r="C2246" s="336"/>
      <c r="D2246" s="337"/>
      <c r="H2246" s="338"/>
      <c r="M2246" s="338"/>
      <c r="AS2246" s="316"/>
    </row>
    <row r="2247" spans="1:45" s="291" customFormat="1">
      <c r="A2247" s="293"/>
      <c r="B2247" s="375"/>
      <c r="C2247" s="336"/>
      <c r="D2247" s="337"/>
      <c r="H2247" s="338"/>
      <c r="M2247" s="338"/>
      <c r="AS2247" s="316"/>
    </row>
    <row r="2248" spans="1:45" s="291" customFormat="1">
      <c r="A2248" s="293"/>
      <c r="B2248" s="375"/>
      <c r="C2248" s="336"/>
      <c r="D2248" s="337"/>
      <c r="H2248" s="338"/>
      <c r="M2248" s="338"/>
      <c r="AS2248" s="316"/>
    </row>
    <row r="2249" spans="1:45" s="291" customFormat="1">
      <c r="A2249" s="293"/>
      <c r="B2249" s="375"/>
      <c r="C2249" s="336"/>
      <c r="D2249" s="337"/>
      <c r="H2249" s="338"/>
      <c r="M2249" s="338"/>
      <c r="AS2249" s="316"/>
    </row>
    <row r="2250" spans="1:45" s="291" customFormat="1">
      <c r="A2250" s="293"/>
      <c r="B2250" s="375"/>
      <c r="C2250" s="336"/>
      <c r="D2250" s="337"/>
      <c r="H2250" s="338"/>
      <c r="M2250" s="338"/>
      <c r="AS2250" s="316"/>
    </row>
    <row r="2251" spans="1:45" s="291" customFormat="1">
      <c r="A2251" s="293"/>
      <c r="B2251" s="375"/>
      <c r="C2251" s="336"/>
      <c r="D2251" s="337"/>
      <c r="H2251" s="338"/>
      <c r="M2251" s="338"/>
      <c r="AS2251" s="316"/>
    </row>
    <row r="2252" spans="1:45" s="291" customFormat="1">
      <c r="A2252" s="293"/>
      <c r="B2252" s="375"/>
      <c r="C2252" s="336"/>
      <c r="D2252" s="337"/>
      <c r="H2252" s="338"/>
      <c r="M2252" s="338"/>
      <c r="AS2252" s="316"/>
    </row>
    <row r="2253" spans="1:45" s="291" customFormat="1">
      <c r="A2253" s="293"/>
      <c r="B2253" s="375"/>
      <c r="C2253" s="336"/>
      <c r="D2253" s="337"/>
      <c r="H2253" s="338"/>
      <c r="M2253" s="338"/>
      <c r="AS2253" s="316"/>
    </row>
    <row r="2254" spans="1:45" s="291" customFormat="1">
      <c r="A2254" s="293"/>
      <c r="B2254" s="375"/>
      <c r="C2254" s="336"/>
      <c r="D2254" s="337"/>
      <c r="H2254" s="338"/>
      <c r="M2254" s="338"/>
      <c r="AS2254" s="316"/>
    </row>
    <row r="2255" spans="1:45" s="291" customFormat="1">
      <c r="A2255" s="293"/>
      <c r="B2255" s="375"/>
      <c r="C2255" s="336"/>
      <c r="D2255" s="337"/>
      <c r="H2255" s="338"/>
      <c r="M2255" s="338"/>
      <c r="AS2255" s="316"/>
    </row>
    <row r="2256" spans="1:45" s="291" customFormat="1">
      <c r="A2256" s="293"/>
      <c r="B2256" s="375"/>
      <c r="C2256" s="336"/>
      <c r="D2256" s="337"/>
      <c r="H2256" s="338"/>
      <c r="M2256" s="338"/>
      <c r="AS2256" s="316"/>
    </row>
    <row r="2257" spans="1:45" s="291" customFormat="1">
      <c r="A2257" s="293"/>
      <c r="B2257" s="375"/>
      <c r="C2257" s="336"/>
      <c r="D2257" s="337"/>
      <c r="H2257" s="338"/>
      <c r="M2257" s="338"/>
      <c r="AS2257" s="316"/>
    </row>
    <row r="2258" spans="1:45" s="291" customFormat="1">
      <c r="A2258" s="293"/>
      <c r="B2258" s="375"/>
      <c r="C2258" s="336"/>
      <c r="D2258" s="337"/>
      <c r="H2258" s="338"/>
      <c r="M2258" s="338"/>
      <c r="AS2258" s="316"/>
    </row>
    <row r="2259" spans="1:45" s="291" customFormat="1">
      <c r="A2259" s="293"/>
      <c r="B2259" s="375"/>
      <c r="C2259" s="336"/>
      <c r="D2259" s="337"/>
      <c r="H2259" s="338"/>
      <c r="M2259" s="338"/>
      <c r="AS2259" s="316"/>
    </row>
    <row r="2260" spans="1:45" s="291" customFormat="1">
      <c r="A2260" s="293"/>
      <c r="B2260" s="375"/>
      <c r="C2260" s="336"/>
      <c r="D2260" s="337"/>
      <c r="H2260" s="338"/>
      <c r="M2260" s="338"/>
      <c r="AS2260" s="316"/>
    </row>
    <row r="2261" spans="1:45" s="291" customFormat="1">
      <c r="A2261" s="293"/>
      <c r="B2261" s="375"/>
      <c r="C2261" s="336"/>
      <c r="D2261" s="337"/>
      <c r="H2261" s="338"/>
      <c r="M2261" s="338"/>
      <c r="AS2261" s="316"/>
    </row>
    <row r="2262" spans="1:45" s="291" customFormat="1">
      <c r="A2262" s="293"/>
      <c r="B2262" s="375"/>
      <c r="C2262" s="336"/>
      <c r="D2262" s="337"/>
      <c r="H2262" s="338"/>
      <c r="M2262" s="338"/>
      <c r="AS2262" s="316"/>
    </row>
    <row r="2263" spans="1:45" s="291" customFormat="1">
      <c r="A2263" s="293"/>
      <c r="B2263" s="375"/>
      <c r="C2263" s="336"/>
      <c r="D2263" s="337"/>
      <c r="H2263" s="338"/>
      <c r="M2263" s="338"/>
      <c r="AS2263" s="316"/>
    </row>
    <row r="2264" spans="1:45" s="291" customFormat="1">
      <c r="A2264" s="293"/>
      <c r="B2264" s="375"/>
      <c r="C2264" s="336"/>
      <c r="D2264" s="337"/>
      <c r="H2264" s="338"/>
      <c r="M2264" s="338"/>
      <c r="AS2264" s="316"/>
    </row>
    <row r="2265" spans="1:45" s="291" customFormat="1">
      <c r="A2265" s="293"/>
      <c r="B2265" s="375"/>
      <c r="C2265" s="336"/>
      <c r="D2265" s="337"/>
      <c r="H2265" s="338"/>
      <c r="M2265" s="338"/>
      <c r="AS2265" s="316"/>
    </row>
    <row r="2266" spans="1:45" s="291" customFormat="1">
      <c r="A2266" s="293"/>
      <c r="B2266" s="375"/>
      <c r="C2266" s="336"/>
      <c r="D2266" s="337"/>
      <c r="H2266" s="338"/>
      <c r="M2266" s="338"/>
      <c r="AS2266" s="316"/>
    </row>
    <row r="2267" spans="1:45" s="291" customFormat="1">
      <c r="A2267" s="293"/>
      <c r="B2267" s="375"/>
      <c r="C2267" s="336"/>
      <c r="D2267" s="337"/>
      <c r="H2267" s="338"/>
      <c r="M2267" s="338"/>
      <c r="AS2267" s="316"/>
    </row>
    <row r="2268" spans="1:45" s="291" customFormat="1">
      <c r="A2268" s="293"/>
      <c r="B2268" s="375"/>
      <c r="C2268" s="336"/>
      <c r="D2268" s="337"/>
      <c r="H2268" s="338"/>
      <c r="M2268" s="338"/>
      <c r="AS2268" s="316"/>
    </row>
    <row r="2269" spans="1:45" s="291" customFormat="1">
      <c r="A2269" s="293"/>
      <c r="B2269" s="375"/>
      <c r="C2269" s="336"/>
      <c r="D2269" s="337"/>
      <c r="H2269" s="338"/>
      <c r="M2269" s="338"/>
      <c r="AS2269" s="316"/>
    </row>
    <row r="2270" spans="1:45" s="291" customFormat="1">
      <c r="A2270" s="293"/>
      <c r="B2270" s="375"/>
      <c r="C2270" s="336"/>
      <c r="D2270" s="337"/>
      <c r="H2270" s="338"/>
      <c r="M2270" s="338"/>
      <c r="AS2270" s="316"/>
    </row>
    <row r="2271" spans="1:45" s="291" customFormat="1">
      <c r="A2271" s="293"/>
      <c r="B2271" s="375"/>
      <c r="C2271" s="336"/>
      <c r="D2271" s="337"/>
      <c r="H2271" s="338"/>
      <c r="M2271" s="338"/>
      <c r="AS2271" s="316"/>
    </row>
    <row r="2272" spans="1:45" s="291" customFormat="1">
      <c r="A2272" s="293"/>
      <c r="B2272" s="375"/>
      <c r="C2272" s="336"/>
      <c r="D2272" s="337"/>
      <c r="H2272" s="338"/>
      <c r="M2272" s="338"/>
      <c r="AS2272" s="316"/>
    </row>
    <row r="2273" spans="1:45" s="291" customFormat="1">
      <c r="A2273" s="293"/>
      <c r="B2273" s="375"/>
      <c r="C2273" s="336"/>
      <c r="D2273" s="337"/>
      <c r="H2273" s="338"/>
      <c r="M2273" s="338"/>
      <c r="AS2273" s="316"/>
    </row>
    <row r="2274" spans="1:45" s="291" customFormat="1">
      <c r="A2274" s="293"/>
      <c r="B2274" s="375"/>
      <c r="C2274" s="336"/>
      <c r="D2274" s="337"/>
      <c r="H2274" s="338"/>
      <c r="M2274" s="338"/>
      <c r="AS2274" s="316"/>
    </row>
    <row r="2275" spans="1:45" s="291" customFormat="1">
      <c r="A2275" s="293"/>
      <c r="B2275" s="375"/>
      <c r="C2275" s="336"/>
      <c r="D2275" s="337"/>
      <c r="H2275" s="338"/>
      <c r="M2275" s="338"/>
      <c r="AS2275" s="316"/>
    </row>
    <row r="2276" spans="1:45" s="291" customFormat="1">
      <c r="A2276" s="293"/>
      <c r="B2276" s="375"/>
      <c r="C2276" s="336"/>
      <c r="D2276" s="337"/>
      <c r="H2276" s="338"/>
      <c r="M2276" s="338"/>
      <c r="AS2276" s="316"/>
    </row>
    <row r="2277" spans="1:45" s="291" customFormat="1">
      <c r="A2277" s="293"/>
      <c r="B2277" s="375"/>
      <c r="C2277" s="336"/>
      <c r="D2277" s="337"/>
      <c r="H2277" s="338"/>
      <c r="M2277" s="338"/>
      <c r="AS2277" s="316"/>
    </row>
    <row r="2278" spans="1:45" s="291" customFormat="1">
      <c r="A2278" s="293"/>
      <c r="B2278" s="375"/>
      <c r="C2278" s="336"/>
      <c r="D2278" s="337"/>
      <c r="H2278" s="338"/>
      <c r="M2278" s="338"/>
      <c r="AS2278" s="316"/>
    </row>
    <row r="2279" spans="1:45" s="291" customFormat="1">
      <c r="A2279" s="293"/>
      <c r="B2279" s="375"/>
      <c r="C2279" s="336"/>
      <c r="D2279" s="337"/>
      <c r="H2279" s="338"/>
      <c r="M2279" s="338"/>
      <c r="AS2279" s="316"/>
    </row>
    <row r="2280" spans="1:45" s="291" customFormat="1">
      <c r="A2280" s="293"/>
      <c r="B2280" s="375"/>
      <c r="C2280" s="336"/>
      <c r="D2280" s="337"/>
      <c r="H2280" s="338"/>
      <c r="M2280" s="338"/>
      <c r="AS2280" s="316"/>
    </row>
    <row r="2281" spans="1:45" s="291" customFormat="1">
      <c r="A2281" s="293"/>
      <c r="B2281" s="375"/>
      <c r="C2281" s="336"/>
      <c r="D2281" s="337"/>
      <c r="H2281" s="338"/>
      <c r="M2281" s="338"/>
      <c r="AS2281" s="316"/>
    </row>
    <row r="2282" spans="1:45" s="291" customFormat="1">
      <c r="A2282" s="293"/>
      <c r="B2282" s="375"/>
      <c r="C2282" s="336"/>
      <c r="D2282" s="337"/>
      <c r="H2282" s="338"/>
      <c r="M2282" s="338"/>
      <c r="AS2282" s="316"/>
    </row>
    <row r="2283" spans="1:45" s="291" customFormat="1">
      <c r="A2283" s="293"/>
      <c r="B2283" s="375"/>
      <c r="C2283" s="336"/>
      <c r="D2283" s="337"/>
      <c r="H2283" s="338"/>
      <c r="M2283" s="338"/>
      <c r="AS2283" s="316"/>
    </row>
    <row r="2284" spans="1:45" s="291" customFormat="1">
      <c r="A2284" s="293"/>
      <c r="B2284" s="375"/>
      <c r="C2284" s="336"/>
      <c r="D2284" s="337"/>
      <c r="H2284" s="338"/>
      <c r="M2284" s="338"/>
      <c r="AS2284" s="316"/>
    </row>
    <row r="2285" spans="1:45" s="291" customFormat="1">
      <c r="A2285" s="293"/>
      <c r="B2285" s="375"/>
      <c r="C2285" s="336"/>
      <c r="D2285" s="337"/>
      <c r="H2285" s="338"/>
      <c r="M2285" s="338"/>
      <c r="AS2285" s="316"/>
    </row>
    <row r="2286" spans="1:45" s="291" customFormat="1">
      <c r="A2286" s="293"/>
      <c r="B2286" s="375"/>
      <c r="C2286" s="336"/>
      <c r="D2286" s="337"/>
      <c r="H2286" s="338"/>
      <c r="M2286" s="338"/>
      <c r="AS2286" s="316"/>
    </row>
    <row r="2287" spans="1:45" s="291" customFormat="1">
      <c r="A2287" s="293"/>
      <c r="B2287" s="375"/>
      <c r="C2287" s="336"/>
      <c r="D2287" s="337"/>
      <c r="H2287" s="338"/>
      <c r="M2287" s="338"/>
      <c r="AS2287" s="316"/>
    </row>
    <row r="2288" spans="1:45" s="291" customFormat="1">
      <c r="A2288" s="293"/>
      <c r="B2288" s="375"/>
      <c r="C2288" s="336"/>
      <c r="D2288" s="337"/>
      <c r="H2288" s="338"/>
      <c r="M2288" s="338"/>
      <c r="AS2288" s="316"/>
    </row>
    <row r="2289" spans="1:45" s="291" customFormat="1">
      <c r="A2289" s="293"/>
      <c r="B2289" s="375"/>
      <c r="C2289" s="336"/>
      <c r="D2289" s="337"/>
      <c r="H2289" s="338"/>
      <c r="M2289" s="338"/>
      <c r="AS2289" s="316"/>
    </row>
    <row r="2290" spans="1:45" s="291" customFormat="1">
      <c r="A2290" s="293"/>
      <c r="B2290" s="375"/>
      <c r="C2290" s="336"/>
      <c r="D2290" s="337"/>
      <c r="H2290" s="338"/>
      <c r="M2290" s="338"/>
      <c r="AS2290" s="316"/>
    </row>
    <row r="2291" spans="1:45" s="291" customFormat="1">
      <c r="A2291" s="293"/>
      <c r="B2291" s="375"/>
      <c r="C2291" s="336"/>
      <c r="D2291" s="337"/>
      <c r="H2291" s="338"/>
      <c r="M2291" s="338"/>
      <c r="AS2291" s="316"/>
    </row>
    <row r="2292" spans="1:45" s="291" customFormat="1">
      <c r="A2292" s="293"/>
      <c r="B2292" s="375"/>
      <c r="C2292" s="336"/>
      <c r="D2292" s="337"/>
      <c r="H2292" s="338"/>
      <c r="M2292" s="338"/>
      <c r="AS2292" s="316"/>
    </row>
    <row r="2293" spans="1:45" s="291" customFormat="1">
      <c r="A2293" s="293"/>
      <c r="B2293" s="375"/>
      <c r="C2293" s="336"/>
      <c r="D2293" s="337"/>
      <c r="H2293" s="338"/>
      <c r="M2293" s="338"/>
      <c r="AS2293" s="316"/>
    </row>
    <row r="2294" spans="1:45" s="291" customFormat="1">
      <c r="A2294" s="293"/>
      <c r="B2294" s="375"/>
      <c r="C2294" s="336"/>
      <c r="D2294" s="337"/>
      <c r="H2294" s="338"/>
      <c r="M2294" s="338"/>
      <c r="AS2294" s="316"/>
    </row>
    <row r="2295" spans="1:45" s="291" customFormat="1">
      <c r="A2295" s="293"/>
      <c r="B2295" s="375"/>
      <c r="C2295" s="336"/>
      <c r="D2295" s="337"/>
      <c r="H2295" s="338"/>
      <c r="M2295" s="338"/>
      <c r="AS2295" s="316"/>
    </row>
    <row r="2296" spans="1:45" s="291" customFormat="1">
      <c r="A2296" s="293"/>
      <c r="B2296" s="375"/>
      <c r="C2296" s="336"/>
      <c r="D2296" s="337"/>
      <c r="H2296" s="338"/>
      <c r="M2296" s="338"/>
      <c r="AS2296" s="316"/>
    </row>
    <row r="2297" spans="1:45" s="291" customFormat="1">
      <c r="A2297" s="293"/>
      <c r="B2297" s="375"/>
      <c r="C2297" s="336"/>
      <c r="D2297" s="337"/>
      <c r="H2297" s="338"/>
      <c r="M2297" s="338"/>
      <c r="AS2297" s="316"/>
    </row>
    <row r="2298" spans="1:45" s="291" customFormat="1">
      <c r="A2298" s="293"/>
      <c r="B2298" s="375"/>
      <c r="C2298" s="336"/>
      <c r="D2298" s="337"/>
      <c r="H2298" s="338"/>
      <c r="M2298" s="338"/>
      <c r="AS2298" s="316"/>
    </row>
    <row r="2299" spans="1:45" s="291" customFormat="1">
      <c r="A2299" s="293"/>
      <c r="B2299" s="375"/>
      <c r="C2299" s="336"/>
      <c r="D2299" s="337"/>
      <c r="H2299" s="338"/>
      <c r="M2299" s="338"/>
      <c r="AS2299" s="316"/>
    </row>
    <row r="2300" spans="1:45" s="291" customFormat="1">
      <c r="A2300" s="293"/>
      <c r="B2300" s="375"/>
      <c r="C2300" s="336"/>
      <c r="D2300" s="337"/>
      <c r="H2300" s="338"/>
      <c r="M2300" s="338"/>
      <c r="AS2300" s="316"/>
    </row>
    <row r="2301" spans="1:45" s="291" customFormat="1">
      <c r="A2301" s="293"/>
      <c r="B2301" s="375"/>
      <c r="C2301" s="336"/>
      <c r="D2301" s="337"/>
      <c r="H2301" s="338"/>
      <c r="M2301" s="338"/>
      <c r="AS2301" s="316"/>
    </row>
    <row r="2302" spans="1:45" s="291" customFormat="1">
      <c r="A2302" s="293"/>
      <c r="B2302" s="375"/>
      <c r="C2302" s="336"/>
      <c r="D2302" s="337"/>
      <c r="H2302" s="338"/>
      <c r="M2302" s="338"/>
      <c r="AS2302" s="316"/>
    </row>
    <row r="2303" spans="1:45" s="291" customFormat="1">
      <c r="A2303" s="293"/>
      <c r="B2303" s="375"/>
      <c r="C2303" s="336"/>
      <c r="D2303" s="337"/>
      <c r="H2303" s="338"/>
      <c r="M2303" s="338"/>
      <c r="AS2303" s="316"/>
    </row>
    <row r="2304" spans="1:45" s="291" customFormat="1">
      <c r="A2304" s="293"/>
      <c r="B2304" s="375"/>
      <c r="C2304" s="336"/>
      <c r="D2304" s="337"/>
      <c r="H2304" s="338"/>
      <c r="M2304" s="338"/>
      <c r="AS2304" s="316"/>
    </row>
    <row r="2305" spans="1:45" s="291" customFormat="1">
      <c r="A2305" s="293"/>
      <c r="B2305" s="375"/>
      <c r="C2305" s="336"/>
      <c r="D2305" s="337"/>
      <c r="H2305" s="338"/>
      <c r="M2305" s="338"/>
      <c r="AS2305" s="316"/>
    </row>
    <row r="2306" spans="1:45" s="291" customFormat="1">
      <c r="A2306" s="293"/>
      <c r="B2306" s="375"/>
      <c r="C2306" s="336"/>
      <c r="D2306" s="337"/>
      <c r="H2306" s="338"/>
      <c r="M2306" s="338"/>
      <c r="AS2306" s="316"/>
    </row>
    <row r="2307" spans="1:45" s="291" customFormat="1">
      <c r="A2307" s="293"/>
      <c r="B2307" s="375"/>
      <c r="C2307" s="336"/>
      <c r="D2307" s="337"/>
      <c r="H2307" s="338"/>
      <c r="M2307" s="338"/>
      <c r="AS2307" s="316"/>
    </row>
    <row r="2308" spans="1:45" s="291" customFormat="1">
      <c r="A2308" s="293"/>
      <c r="B2308" s="375"/>
      <c r="C2308" s="336"/>
      <c r="D2308" s="337"/>
      <c r="H2308" s="338"/>
      <c r="M2308" s="338"/>
      <c r="AS2308" s="316"/>
    </row>
    <row r="2309" spans="1:45" s="291" customFormat="1">
      <c r="A2309" s="293"/>
      <c r="B2309" s="375"/>
      <c r="C2309" s="336"/>
      <c r="D2309" s="337"/>
      <c r="H2309" s="338"/>
      <c r="M2309" s="338"/>
      <c r="AS2309" s="316"/>
    </row>
    <row r="2310" spans="1:45" s="291" customFormat="1">
      <c r="A2310" s="293"/>
      <c r="B2310" s="375"/>
      <c r="C2310" s="336"/>
      <c r="D2310" s="337"/>
      <c r="H2310" s="338"/>
      <c r="M2310" s="338"/>
      <c r="AS2310" s="316"/>
    </row>
    <row r="2311" spans="1:45" s="291" customFormat="1">
      <c r="A2311" s="293"/>
      <c r="B2311" s="375"/>
      <c r="C2311" s="336"/>
      <c r="D2311" s="337"/>
      <c r="H2311" s="338"/>
      <c r="M2311" s="338"/>
      <c r="AS2311" s="316"/>
    </row>
    <row r="2312" spans="1:45" s="291" customFormat="1">
      <c r="A2312" s="293"/>
      <c r="B2312" s="375"/>
      <c r="C2312" s="336"/>
      <c r="D2312" s="337"/>
      <c r="H2312" s="338"/>
      <c r="M2312" s="338"/>
      <c r="AS2312" s="316"/>
    </row>
    <row r="2313" spans="1:45" s="291" customFormat="1">
      <c r="A2313" s="293"/>
      <c r="B2313" s="375"/>
      <c r="C2313" s="336"/>
      <c r="D2313" s="337"/>
      <c r="H2313" s="338"/>
      <c r="M2313" s="338"/>
      <c r="AS2313" s="316"/>
    </row>
    <row r="2314" spans="1:45" s="291" customFormat="1">
      <c r="A2314" s="293"/>
      <c r="B2314" s="375"/>
      <c r="C2314" s="336"/>
      <c r="D2314" s="337"/>
      <c r="H2314" s="338"/>
      <c r="M2314" s="338"/>
      <c r="AS2314" s="316"/>
    </row>
    <row r="2315" spans="1:45" s="291" customFormat="1">
      <c r="A2315" s="293"/>
      <c r="B2315" s="375"/>
      <c r="C2315" s="336"/>
      <c r="D2315" s="337"/>
      <c r="H2315" s="338"/>
      <c r="M2315" s="338"/>
      <c r="AS2315" s="316"/>
    </row>
    <row r="2316" spans="1:45" s="291" customFormat="1">
      <c r="A2316" s="293"/>
      <c r="B2316" s="375"/>
      <c r="C2316" s="336"/>
      <c r="D2316" s="337"/>
      <c r="H2316" s="338"/>
      <c r="M2316" s="338"/>
      <c r="AS2316" s="316"/>
    </row>
    <row r="2317" spans="1:45" s="291" customFormat="1">
      <c r="A2317" s="293"/>
      <c r="B2317" s="375"/>
      <c r="C2317" s="336"/>
      <c r="D2317" s="337"/>
      <c r="H2317" s="338"/>
      <c r="M2317" s="338"/>
      <c r="AS2317" s="316"/>
    </row>
    <row r="2318" spans="1:45" s="291" customFormat="1">
      <c r="A2318" s="293"/>
      <c r="B2318" s="375"/>
      <c r="C2318" s="336"/>
      <c r="D2318" s="337"/>
      <c r="H2318" s="338"/>
      <c r="M2318" s="338"/>
      <c r="AS2318" s="316"/>
    </row>
    <row r="2319" spans="1:45" s="291" customFormat="1">
      <c r="A2319" s="293"/>
      <c r="B2319" s="375"/>
      <c r="C2319" s="336"/>
      <c r="D2319" s="337"/>
      <c r="H2319" s="338"/>
      <c r="M2319" s="338"/>
      <c r="AS2319" s="316"/>
    </row>
    <row r="2320" spans="1:45" s="291" customFormat="1">
      <c r="A2320" s="293"/>
      <c r="B2320" s="375"/>
      <c r="C2320" s="336"/>
      <c r="D2320" s="337"/>
      <c r="H2320" s="338"/>
      <c r="M2320" s="338"/>
      <c r="AS2320" s="316"/>
    </row>
    <row r="2321" spans="1:45" s="291" customFormat="1">
      <c r="A2321" s="293"/>
      <c r="B2321" s="375"/>
      <c r="C2321" s="336"/>
      <c r="D2321" s="337"/>
      <c r="H2321" s="338"/>
      <c r="M2321" s="338"/>
      <c r="AS2321" s="316"/>
    </row>
    <row r="2322" spans="1:45" s="291" customFormat="1">
      <c r="A2322" s="293"/>
      <c r="B2322" s="375"/>
      <c r="C2322" s="336"/>
      <c r="D2322" s="337"/>
      <c r="H2322" s="338"/>
      <c r="M2322" s="338"/>
      <c r="AS2322" s="316"/>
    </row>
    <row r="2323" spans="1:45" s="291" customFormat="1">
      <c r="A2323" s="293"/>
      <c r="B2323" s="375"/>
      <c r="C2323" s="336"/>
      <c r="D2323" s="337"/>
      <c r="H2323" s="338"/>
      <c r="M2323" s="338"/>
      <c r="AS2323" s="316"/>
    </row>
    <row r="2324" spans="1:45" s="291" customFormat="1">
      <c r="A2324" s="293"/>
      <c r="B2324" s="375"/>
      <c r="C2324" s="336"/>
      <c r="D2324" s="337"/>
      <c r="H2324" s="338"/>
      <c r="M2324" s="338"/>
      <c r="AS2324" s="316"/>
    </row>
    <row r="2325" spans="1:45" s="291" customFormat="1">
      <c r="A2325" s="293"/>
      <c r="B2325" s="375"/>
      <c r="C2325" s="336"/>
      <c r="D2325" s="337"/>
      <c r="H2325" s="338"/>
      <c r="M2325" s="338"/>
      <c r="AS2325" s="316"/>
    </row>
    <row r="2326" spans="1:45" s="291" customFormat="1">
      <c r="A2326" s="293"/>
      <c r="B2326" s="375"/>
      <c r="C2326" s="336"/>
      <c r="D2326" s="337"/>
      <c r="H2326" s="338"/>
      <c r="M2326" s="338"/>
      <c r="AS2326" s="316"/>
    </row>
    <row r="2327" spans="1:45" s="291" customFormat="1">
      <c r="A2327" s="293"/>
      <c r="B2327" s="375"/>
      <c r="C2327" s="336"/>
      <c r="D2327" s="337"/>
      <c r="H2327" s="338"/>
      <c r="M2327" s="338"/>
      <c r="AS2327" s="316"/>
    </row>
    <row r="2328" spans="1:45" s="291" customFormat="1">
      <c r="A2328" s="293"/>
      <c r="B2328" s="375"/>
      <c r="C2328" s="336"/>
      <c r="D2328" s="337"/>
      <c r="H2328" s="338"/>
      <c r="M2328" s="338"/>
      <c r="AS2328" s="316"/>
    </row>
    <row r="2329" spans="1:45" s="291" customFormat="1">
      <c r="A2329" s="293"/>
      <c r="B2329" s="375"/>
      <c r="C2329" s="336"/>
      <c r="D2329" s="337"/>
      <c r="H2329" s="338"/>
      <c r="M2329" s="338"/>
      <c r="AS2329" s="316"/>
    </row>
    <row r="2330" spans="1:45" s="291" customFormat="1">
      <c r="A2330" s="293"/>
      <c r="B2330" s="375"/>
      <c r="C2330" s="336"/>
      <c r="D2330" s="337"/>
      <c r="H2330" s="338"/>
      <c r="M2330" s="338"/>
      <c r="AS2330" s="316"/>
    </row>
    <row r="2331" spans="1:45" s="291" customFormat="1">
      <c r="A2331" s="293"/>
      <c r="B2331" s="375"/>
      <c r="C2331" s="336"/>
      <c r="D2331" s="337"/>
      <c r="H2331" s="338"/>
      <c r="M2331" s="338"/>
      <c r="AS2331" s="316"/>
    </row>
    <row r="2332" spans="1:45" s="291" customFormat="1">
      <c r="A2332" s="293"/>
      <c r="B2332" s="375"/>
      <c r="C2332" s="336"/>
      <c r="D2332" s="337"/>
      <c r="H2332" s="338"/>
      <c r="M2332" s="338"/>
      <c r="AS2332" s="316"/>
    </row>
    <row r="2333" spans="1:45" s="291" customFormat="1">
      <c r="A2333" s="293"/>
      <c r="B2333" s="375"/>
      <c r="C2333" s="336"/>
      <c r="D2333" s="337"/>
      <c r="H2333" s="338"/>
      <c r="M2333" s="338"/>
      <c r="AS2333" s="316"/>
    </row>
    <row r="2334" spans="1:45" s="291" customFormat="1">
      <c r="A2334" s="293"/>
      <c r="B2334" s="375"/>
      <c r="C2334" s="336"/>
      <c r="D2334" s="337"/>
      <c r="H2334" s="338"/>
      <c r="M2334" s="338"/>
      <c r="AS2334" s="316"/>
    </row>
    <row r="2335" spans="1:45" s="291" customFormat="1">
      <c r="A2335" s="293"/>
      <c r="B2335" s="375"/>
      <c r="C2335" s="336"/>
      <c r="D2335" s="337"/>
      <c r="H2335" s="338"/>
      <c r="M2335" s="338"/>
      <c r="AS2335" s="316"/>
    </row>
    <row r="2336" spans="1:45" s="291" customFormat="1">
      <c r="A2336" s="293"/>
      <c r="B2336" s="375"/>
      <c r="C2336" s="336"/>
      <c r="D2336" s="337"/>
      <c r="H2336" s="338"/>
      <c r="M2336" s="338"/>
      <c r="AS2336" s="316"/>
    </row>
    <row r="2337" spans="1:45" s="291" customFormat="1">
      <c r="A2337" s="293"/>
      <c r="B2337" s="375"/>
      <c r="C2337" s="336"/>
      <c r="D2337" s="337"/>
      <c r="H2337" s="338"/>
      <c r="M2337" s="338"/>
      <c r="AS2337" s="316"/>
    </row>
    <row r="2338" spans="1:45" s="291" customFormat="1">
      <c r="A2338" s="293"/>
      <c r="B2338" s="375"/>
      <c r="C2338" s="336"/>
      <c r="D2338" s="337"/>
      <c r="H2338" s="338"/>
      <c r="M2338" s="338"/>
      <c r="AS2338" s="316"/>
    </row>
    <row r="2339" spans="1:45" s="291" customFormat="1">
      <c r="A2339" s="293"/>
      <c r="B2339" s="375"/>
      <c r="C2339" s="336"/>
      <c r="D2339" s="337"/>
      <c r="H2339" s="338"/>
      <c r="M2339" s="338"/>
      <c r="AS2339" s="316"/>
    </row>
    <row r="2340" spans="1:45" s="291" customFormat="1">
      <c r="A2340" s="293"/>
      <c r="B2340" s="375"/>
      <c r="C2340" s="336"/>
      <c r="D2340" s="337"/>
      <c r="H2340" s="338"/>
      <c r="M2340" s="338"/>
      <c r="AS2340" s="316"/>
    </row>
    <row r="2341" spans="1:45" s="291" customFormat="1">
      <c r="A2341" s="293"/>
      <c r="B2341" s="375"/>
      <c r="C2341" s="336"/>
      <c r="D2341" s="337"/>
      <c r="H2341" s="338"/>
      <c r="M2341" s="338"/>
      <c r="AS2341" s="316"/>
    </row>
    <row r="2342" spans="1:45" s="291" customFormat="1">
      <c r="A2342" s="293"/>
      <c r="B2342" s="375"/>
      <c r="C2342" s="336"/>
      <c r="D2342" s="337"/>
      <c r="H2342" s="338"/>
      <c r="M2342" s="338"/>
      <c r="AS2342" s="316"/>
    </row>
    <row r="2343" spans="1:45" s="291" customFormat="1">
      <c r="A2343" s="293"/>
      <c r="B2343" s="375"/>
      <c r="C2343" s="336"/>
      <c r="D2343" s="337"/>
      <c r="H2343" s="338"/>
      <c r="M2343" s="338"/>
      <c r="AS2343" s="316"/>
    </row>
    <row r="2344" spans="1:45" s="291" customFormat="1">
      <c r="A2344" s="293"/>
      <c r="B2344" s="375"/>
      <c r="C2344" s="336"/>
      <c r="D2344" s="337"/>
      <c r="H2344" s="338"/>
      <c r="M2344" s="338"/>
      <c r="AS2344" s="316"/>
    </row>
    <row r="2345" spans="1:45" s="291" customFormat="1">
      <c r="A2345" s="293"/>
      <c r="B2345" s="375"/>
      <c r="C2345" s="336"/>
      <c r="D2345" s="337"/>
      <c r="H2345" s="338"/>
      <c r="M2345" s="338"/>
      <c r="AS2345" s="316"/>
    </row>
    <row r="2346" spans="1:45" s="291" customFormat="1">
      <c r="A2346" s="293"/>
      <c r="B2346" s="375"/>
      <c r="C2346" s="336"/>
      <c r="D2346" s="337"/>
      <c r="H2346" s="338"/>
      <c r="M2346" s="338"/>
      <c r="AS2346" s="316"/>
    </row>
    <row r="2347" spans="1:45" s="291" customFormat="1">
      <c r="A2347" s="293"/>
      <c r="B2347" s="375"/>
      <c r="C2347" s="336"/>
      <c r="D2347" s="337"/>
      <c r="H2347" s="338"/>
      <c r="M2347" s="338"/>
      <c r="AS2347" s="316"/>
    </row>
    <row r="2348" spans="1:45" s="291" customFormat="1">
      <c r="A2348" s="293"/>
      <c r="B2348" s="375"/>
      <c r="C2348" s="336"/>
      <c r="D2348" s="337"/>
      <c r="H2348" s="338"/>
      <c r="M2348" s="338"/>
      <c r="AS2348" s="316"/>
    </row>
    <row r="2349" spans="1:45" s="291" customFormat="1">
      <c r="A2349" s="293"/>
      <c r="B2349" s="375"/>
      <c r="C2349" s="336"/>
      <c r="D2349" s="337"/>
      <c r="H2349" s="338"/>
      <c r="M2349" s="338"/>
      <c r="AS2349" s="316"/>
    </row>
    <row r="2350" spans="1:45" s="291" customFormat="1">
      <c r="A2350" s="293"/>
      <c r="B2350" s="375"/>
      <c r="C2350" s="336"/>
      <c r="D2350" s="337"/>
      <c r="H2350" s="338"/>
      <c r="M2350" s="338"/>
      <c r="AS2350" s="316"/>
    </row>
    <row r="2351" spans="1:45" s="291" customFormat="1">
      <c r="A2351" s="293"/>
      <c r="B2351" s="375"/>
      <c r="C2351" s="336"/>
      <c r="D2351" s="337"/>
      <c r="H2351" s="338"/>
      <c r="M2351" s="338"/>
      <c r="AS2351" s="316"/>
    </row>
    <row r="2352" spans="1:45" s="291" customFormat="1">
      <c r="A2352" s="293"/>
      <c r="B2352" s="375"/>
      <c r="C2352" s="336"/>
      <c r="D2352" s="337"/>
      <c r="H2352" s="338"/>
      <c r="M2352" s="338"/>
      <c r="AS2352" s="316"/>
    </row>
    <row r="2353" spans="1:45" s="291" customFormat="1">
      <c r="A2353" s="293"/>
      <c r="B2353" s="375"/>
      <c r="C2353" s="336"/>
      <c r="D2353" s="337"/>
      <c r="H2353" s="338"/>
      <c r="M2353" s="338"/>
      <c r="AS2353" s="316"/>
    </row>
    <row r="2354" spans="1:45" s="291" customFormat="1">
      <c r="A2354" s="293"/>
      <c r="B2354" s="375"/>
      <c r="C2354" s="336"/>
      <c r="D2354" s="337"/>
      <c r="H2354" s="338"/>
      <c r="M2354" s="338"/>
      <c r="AS2354" s="316"/>
    </row>
    <row r="2355" spans="1:45" s="291" customFormat="1">
      <c r="A2355" s="293"/>
      <c r="B2355" s="375"/>
      <c r="C2355" s="336"/>
      <c r="D2355" s="337"/>
      <c r="H2355" s="338"/>
      <c r="M2355" s="338"/>
      <c r="AS2355" s="316"/>
    </row>
    <row r="2356" spans="1:45" s="291" customFormat="1">
      <c r="A2356" s="293"/>
      <c r="B2356" s="375"/>
      <c r="C2356" s="336"/>
      <c r="D2356" s="337"/>
      <c r="H2356" s="338"/>
      <c r="M2356" s="338"/>
      <c r="AS2356" s="316"/>
    </row>
    <row r="2357" spans="1:45" s="291" customFormat="1">
      <c r="A2357" s="293"/>
      <c r="B2357" s="375"/>
      <c r="C2357" s="336"/>
      <c r="D2357" s="337"/>
      <c r="H2357" s="338"/>
      <c r="M2357" s="338"/>
      <c r="AS2357" s="316"/>
    </row>
    <row r="2358" spans="1:45" s="291" customFormat="1">
      <c r="A2358" s="293"/>
      <c r="B2358" s="375"/>
      <c r="C2358" s="336"/>
      <c r="D2358" s="337"/>
      <c r="H2358" s="338"/>
      <c r="M2358" s="338"/>
      <c r="AS2358" s="316"/>
    </row>
    <row r="2359" spans="1:45" s="291" customFormat="1">
      <c r="A2359" s="293"/>
      <c r="B2359" s="375"/>
      <c r="C2359" s="336"/>
      <c r="D2359" s="337"/>
      <c r="H2359" s="338"/>
      <c r="M2359" s="338"/>
      <c r="AS2359" s="316"/>
    </row>
    <row r="2360" spans="1:45" s="291" customFormat="1">
      <c r="A2360" s="293"/>
      <c r="B2360" s="375"/>
      <c r="C2360" s="336"/>
      <c r="D2360" s="337"/>
      <c r="H2360" s="338"/>
      <c r="M2360" s="338"/>
      <c r="AS2360" s="316"/>
    </row>
    <row r="2361" spans="1:45" s="291" customFormat="1">
      <c r="A2361" s="293"/>
      <c r="B2361" s="375"/>
      <c r="C2361" s="336"/>
      <c r="D2361" s="337"/>
      <c r="H2361" s="338"/>
      <c r="M2361" s="338"/>
      <c r="AS2361" s="316"/>
    </row>
    <row r="2362" spans="1:45" s="291" customFormat="1">
      <c r="A2362" s="293"/>
      <c r="B2362" s="375"/>
      <c r="C2362" s="336"/>
      <c r="D2362" s="337"/>
      <c r="H2362" s="338"/>
      <c r="M2362" s="338"/>
      <c r="AS2362" s="316"/>
    </row>
    <row r="2363" spans="1:45" s="291" customFormat="1">
      <c r="A2363" s="293"/>
      <c r="B2363" s="375"/>
      <c r="C2363" s="336"/>
      <c r="D2363" s="337"/>
      <c r="H2363" s="338"/>
      <c r="M2363" s="338"/>
      <c r="AS2363" s="316"/>
    </row>
    <row r="2364" spans="1:45" s="291" customFormat="1">
      <c r="A2364" s="293"/>
      <c r="B2364" s="375"/>
      <c r="C2364" s="336"/>
      <c r="D2364" s="337"/>
      <c r="H2364" s="338"/>
      <c r="M2364" s="338"/>
      <c r="AS2364" s="316"/>
    </row>
    <row r="2365" spans="1:45" s="291" customFormat="1">
      <c r="A2365" s="293"/>
      <c r="B2365" s="375"/>
      <c r="C2365" s="336"/>
      <c r="D2365" s="337"/>
      <c r="H2365" s="338"/>
      <c r="M2365" s="338"/>
      <c r="AS2365" s="316"/>
    </row>
    <row r="2366" spans="1:45" s="291" customFormat="1">
      <c r="A2366" s="293"/>
      <c r="B2366" s="375"/>
      <c r="C2366" s="336"/>
      <c r="D2366" s="337"/>
      <c r="H2366" s="338"/>
      <c r="M2366" s="338"/>
      <c r="AS2366" s="316"/>
    </row>
    <row r="2367" spans="1:45" s="291" customFormat="1">
      <c r="A2367" s="293"/>
      <c r="B2367" s="375"/>
      <c r="C2367" s="336"/>
      <c r="D2367" s="337"/>
      <c r="H2367" s="338"/>
      <c r="M2367" s="338"/>
      <c r="AS2367" s="316"/>
    </row>
    <row r="2368" spans="1:45" s="291" customFormat="1">
      <c r="A2368" s="293"/>
      <c r="B2368" s="375"/>
      <c r="C2368" s="336"/>
      <c r="D2368" s="337"/>
      <c r="H2368" s="338"/>
      <c r="M2368" s="338"/>
      <c r="AS2368" s="316"/>
    </row>
    <row r="2369" spans="1:45" s="291" customFormat="1">
      <c r="A2369" s="293"/>
      <c r="B2369" s="375"/>
      <c r="C2369" s="336"/>
      <c r="D2369" s="337"/>
      <c r="H2369" s="338"/>
      <c r="M2369" s="338"/>
      <c r="AS2369" s="316"/>
    </row>
    <row r="2370" spans="1:45" s="291" customFormat="1">
      <c r="A2370" s="293"/>
      <c r="B2370" s="375"/>
      <c r="C2370" s="336"/>
      <c r="D2370" s="337"/>
      <c r="H2370" s="338"/>
      <c r="M2370" s="338"/>
      <c r="AS2370" s="316"/>
    </row>
    <row r="2371" spans="1:45" s="291" customFormat="1">
      <c r="A2371" s="293"/>
      <c r="B2371" s="375"/>
      <c r="C2371" s="336"/>
      <c r="D2371" s="337"/>
      <c r="H2371" s="338"/>
      <c r="M2371" s="338"/>
      <c r="AS2371" s="316"/>
    </row>
    <row r="2372" spans="1:45" s="291" customFormat="1">
      <c r="A2372" s="293"/>
      <c r="B2372" s="375"/>
      <c r="C2372" s="336"/>
      <c r="D2372" s="337"/>
      <c r="H2372" s="338"/>
      <c r="M2372" s="338"/>
      <c r="AS2372" s="316"/>
    </row>
    <row r="2373" spans="1:45" s="291" customFormat="1">
      <c r="A2373" s="293"/>
      <c r="B2373" s="375"/>
      <c r="C2373" s="336"/>
      <c r="D2373" s="337"/>
      <c r="H2373" s="338"/>
      <c r="M2373" s="338"/>
      <c r="AS2373" s="316"/>
    </row>
    <row r="2374" spans="1:45" s="291" customFormat="1">
      <c r="A2374" s="293"/>
      <c r="B2374" s="375"/>
      <c r="C2374" s="336"/>
      <c r="D2374" s="337"/>
      <c r="H2374" s="338"/>
      <c r="M2374" s="338"/>
      <c r="AS2374" s="316"/>
    </row>
    <row r="2375" spans="1:45" s="291" customFormat="1">
      <c r="A2375" s="293"/>
      <c r="B2375" s="375"/>
      <c r="C2375" s="336"/>
      <c r="D2375" s="337"/>
      <c r="H2375" s="338"/>
      <c r="M2375" s="338"/>
      <c r="AS2375" s="316"/>
    </row>
    <row r="2376" spans="1:45" s="291" customFormat="1">
      <c r="A2376" s="293"/>
      <c r="B2376" s="375"/>
      <c r="C2376" s="336"/>
      <c r="D2376" s="337"/>
      <c r="H2376" s="338"/>
      <c r="M2376" s="338"/>
      <c r="AS2376" s="316"/>
    </row>
    <row r="2377" spans="1:45" s="291" customFormat="1">
      <c r="A2377" s="293"/>
      <c r="B2377" s="375"/>
      <c r="C2377" s="336"/>
      <c r="D2377" s="337"/>
      <c r="H2377" s="338"/>
      <c r="M2377" s="338"/>
      <c r="AS2377" s="316"/>
    </row>
    <row r="2378" spans="1:45" s="291" customFormat="1">
      <c r="A2378" s="293"/>
      <c r="B2378" s="375"/>
      <c r="C2378" s="336"/>
      <c r="D2378" s="337"/>
      <c r="H2378" s="338"/>
      <c r="M2378" s="338"/>
      <c r="AS2378" s="316"/>
    </row>
    <row r="2379" spans="1:45" s="291" customFormat="1">
      <c r="A2379" s="293"/>
      <c r="B2379" s="375"/>
      <c r="C2379" s="336"/>
      <c r="D2379" s="337"/>
      <c r="H2379" s="338"/>
      <c r="M2379" s="338"/>
      <c r="AS2379" s="316"/>
    </row>
    <row r="2380" spans="1:45" s="291" customFormat="1">
      <c r="A2380" s="293"/>
      <c r="B2380" s="375"/>
      <c r="C2380" s="336"/>
      <c r="D2380" s="337"/>
      <c r="H2380" s="338"/>
      <c r="M2380" s="338"/>
      <c r="AS2380" s="316"/>
    </row>
    <row r="2381" spans="1:45" s="291" customFormat="1">
      <c r="A2381" s="293"/>
      <c r="B2381" s="375"/>
      <c r="C2381" s="336"/>
      <c r="D2381" s="337"/>
      <c r="H2381" s="338"/>
      <c r="M2381" s="338"/>
      <c r="AS2381" s="316"/>
    </row>
    <row r="2382" spans="1:45" s="291" customFormat="1">
      <c r="A2382" s="293"/>
      <c r="B2382" s="375"/>
      <c r="C2382" s="336"/>
      <c r="D2382" s="337"/>
      <c r="H2382" s="338"/>
      <c r="M2382" s="338"/>
      <c r="AS2382" s="316"/>
    </row>
    <row r="2383" spans="1:45" s="291" customFormat="1">
      <c r="A2383" s="293"/>
      <c r="B2383" s="375"/>
      <c r="C2383" s="336"/>
      <c r="D2383" s="337"/>
      <c r="H2383" s="338"/>
      <c r="M2383" s="338"/>
      <c r="AS2383" s="316"/>
    </row>
    <row r="2384" spans="1:45" s="291" customFormat="1">
      <c r="A2384" s="293"/>
      <c r="B2384" s="375"/>
      <c r="C2384" s="336"/>
      <c r="D2384" s="337"/>
      <c r="H2384" s="338"/>
      <c r="M2384" s="338"/>
      <c r="AS2384" s="316"/>
    </row>
    <row r="2385" spans="1:45" s="291" customFormat="1">
      <c r="A2385" s="293"/>
      <c r="B2385" s="375"/>
      <c r="C2385" s="336"/>
      <c r="D2385" s="337"/>
      <c r="H2385" s="338"/>
      <c r="M2385" s="338"/>
      <c r="AS2385" s="316"/>
    </row>
    <row r="2386" spans="1:45" s="291" customFormat="1">
      <c r="A2386" s="293"/>
      <c r="B2386" s="375"/>
      <c r="C2386" s="336"/>
      <c r="D2386" s="337"/>
      <c r="H2386" s="338"/>
      <c r="M2386" s="338"/>
      <c r="AS2386" s="316"/>
    </row>
    <row r="2387" spans="1:45" s="291" customFormat="1">
      <c r="A2387" s="293"/>
      <c r="B2387" s="375"/>
      <c r="C2387" s="336"/>
      <c r="D2387" s="337"/>
      <c r="H2387" s="338"/>
      <c r="M2387" s="338"/>
      <c r="AS2387" s="316"/>
    </row>
    <row r="2388" spans="1:45" s="291" customFormat="1">
      <c r="A2388" s="293"/>
      <c r="B2388" s="375"/>
      <c r="C2388" s="336"/>
      <c r="D2388" s="337"/>
      <c r="H2388" s="338"/>
      <c r="M2388" s="338"/>
      <c r="AS2388" s="316"/>
    </row>
    <row r="2389" spans="1:45" s="291" customFormat="1">
      <c r="A2389" s="293"/>
      <c r="B2389" s="375"/>
      <c r="C2389" s="336"/>
      <c r="D2389" s="337"/>
      <c r="H2389" s="338"/>
      <c r="M2389" s="338"/>
      <c r="AS2389" s="316"/>
    </row>
    <row r="2390" spans="1:45" s="291" customFormat="1">
      <c r="A2390" s="293"/>
      <c r="B2390" s="375"/>
      <c r="C2390" s="336"/>
      <c r="D2390" s="337"/>
      <c r="H2390" s="338"/>
      <c r="M2390" s="338"/>
      <c r="AS2390" s="316"/>
    </row>
    <row r="2391" spans="1:45" s="291" customFormat="1">
      <c r="A2391" s="293"/>
      <c r="B2391" s="375"/>
      <c r="C2391" s="336"/>
      <c r="D2391" s="337"/>
      <c r="H2391" s="338"/>
      <c r="M2391" s="338"/>
      <c r="AS2391" s="316"/>
    </row>
    <row r="2392" spans="1:45" s="291" customFormat="1">
      <c r="A2392" s="293"/>
      <c r="B2392" s="375"/>
      <c r="C2392" s="336"/>
      <c r="D2392" s="337"/>
      <c r="H2392" s="338"/>
      <c r="M2392" s="338"/>
      <c r="AS2392" s="316"/>
    </row>
    <row r="2393" spans="1:45" s="291" customFormat="1">
      <c r="A2393" s="293"/>
      <c r="B2393" s="375"/>
      <c r="C2393" s="336"/>
      <c r="D2393" s="337"/>
      <c r="H2393" s="338"/>
      <c r="M2393" s="338"/>
      <c r="AS2393" s="316"/>
    </row>
    <row r="2394" spans="1:45" s="291" customFormat="1">
      <c r="A2394" s="293"/>
      <c r="B2394" s="375"/>
      <c r="C2394" s="336"/>
      <c r="D2394" s="337"/>
      <c r="H2394" s="338"/>
      <c r="M2394" s="338"/>
      <c r="AS2394" s="316"/>
    </row>
    <row r="2395" spans="1:45" s="291" customFormat="1">
      <c r="A2395" s="293"/>
      <c r="B2395" s="375"/>
      <c r="C2395" s="336"/>
      <c r="D2395" s="337"/>
      <c r="H2395" s="338"/>
      <c r="M2395" s="338"/>
      <c r="AS2395" s="316"/>
    </row>
    <row r="2396" spans="1:45" s="291" customFormat="1">
      <c r="A2396" s="293"/>
      <c r="B2396" s="375"/>
      <c r="C2396" s="336"/>
      <c r="D2396" s="337"/>
      <c r="H2396" s="338"/>
      <c r="M2396" s="338"/>
      <c r="AS2396" s="316"/>
    </row>
    <row r="2397" spans="1:45" s="291" customFormat="1">
      <c r="A2397" s="293"/>
      <c r="B2397" s="375"/>
      <c r="C2397" s="336"/>
      <c r="D2397" s="337"/>
      <c r="H2397" s="338"/>
      <c r="M2397" s="338"/>
      <c r="AS2397" s="316"/>
    </row>
    <row r="2398" spans="1:45" s="291" customFormat="1">
      <c r="A2398" s="293"/>
      <c r="B2398" s="375"/>
      <c r="C2398" s="336"/>
      <c r="D2398" s="337"/>
      <c r="H2398" s="338"/>
      <c r="M2398" s="338"/>
      <c r="AS2398" s="316"/>
    </row>
    <row r="2399" spans="1:45" s="291" customFormat="1">
      <c r="A2399" s="293"/>
      <c r="B2399" s="375"/>
      <c r="C2399" s="336"/>
      <c r="D2399" s="337"/>
      <c r="H2399" s="338"/>
      <c r="M2399" s="338"/>
      <c r="AS2399" s="316"/>
    </row>
    <row r="2400" spans="1:45" s="291" customFormat="1">
      <c r="A2400" s="293"/>
      <c r="B2400" s="375"/>
      <c r="C2400" s="336"/>
      <c r="D2400" s="337"/>
      <c r="H2400" s="338"/>
      <c r="M2400" s="338"/>
      <c r="AS2400" s="316"/>
    </row>
    <row r="2401" spans="1:45" s="291" customFormat="1">
      <c r="A2401" s="293"/>
      <c r="B2401" s="375"/>
      <c r="C2401" s="336"/>
      <c r="D2401" s="337"/>
      <c r="H2401" s="338"/>
      <c r="M2401" s="338"/>
      <c r="AS2401" s="316"/>
    </row>
    <row r="2402" spans="1:45" s="291" customFormat="1">
      <c r="A2402" s="293"/>
      <c r="B2402" s="375"/>
      <c r="C2402" s="336"/>
      <c r="D2402" s="337"/>
      <c r="H2402" s="338"/>
      <c r="M2402" s="338"/>
      <c r="AS2402" s="316"/>
    </row>
    <row r="2403" spans="1:45" s="291" customFormat="1">
      <c r="A2403" s="293"/>
      <c r="B2403" s="375"/>
      <c r="C2403" s="336"/>
      <c r="D2403" s="337"/>
      <c r="H2403" s="338"/>
      <c r="M2403" s="338"/>
      <c r="AS2403" s="316"/>
    </row>
    <row r="2404" spans="1:45" s="291" customFormat="1">
      <c r="A2404" s="293"/>
      <c r="B2404" s="375"/>
      <c r="C2404" s="336"/>
      <c r="D2404" s="337"/>
      <c r="H2404" s="338"/>
      <c r="M2404" s="338"/>
      <c r="AS2404" s="316"/>
    </row>
    <row r="2405" spans="1:45" s="291" customFormat="1">
      <c r="A2405" s="293"/>
      <c r="B2405" s="375"/>
      <c r="C2405" s="336"/>
      <c r="D2405" s="337"/>
      <c r="H2405" s="338"/>
      <c r="M2405" s="338"/>
      <c r="AS2405" s="316"/>
    </row>
    <row r="2406" spans="1:45" s="291" customFormat="1">
      <c r="A2406" s="293"/>
      <c r="B2406" s="375"/>
      <c r="C2406" s="336"/>
      <c r="D2406" s="337"/>
      <c r="H2406" s="338"/>
      <c r="M2406" s="338"/>
      <c r="AS2406" s="316"/>
    </row>
    <row r="2407" spans="1:45" s="291" customFormat="1">
      <c r="A2407" s="293"/>
      <c r="B2407" s="375"/>
      <c r="C2407" s="336"/>
      <c r="D2407" s="337"/>
      <c r="H2407" s="338"/>
      <c r="M2407" s="338"/>
      <c r="AS2407" s="316"/>
    </row>
    <row r="2408" spans="1:45" s="291" customFormat="1">
      <c r="A2408" s="293"/>
      <c r="B2408" s="375"/>
      <c r="C2408" s="336"/>
      <c r="D2408" s="337"/>
      <c r="H2408" s="338"/>
      <c r="M2408" s="338"/>
      <c r="AS2408" s="316"/>
    </row>
    <row r="2409" spans="1:45" s="291" customFormat="1">
      <c r="A2409" s="293"/>
      <c r="B2409" s="375"/>
      <c r="C2409" s="336"/>
      <c r="D2409" s="337"/>
      <c r="H2409" s="338"/>
      <c r="M2409" s="338"/>
      <c r="AS2409" s="316"/>
    </row>
    <row r="2410" spans="1:45" s="291" customFormat="1">
      <c r="A2410" s="293"/>
      <c r="B2410" s="375"/>
      <c r="C2410" s="336"/>
      <c r="D2410" s="337"/>
      <c r="H2410" s="338"/>
      <c r="M2410" s="338"/>
      <c r="AS2410" s="316"/>
    </row>
    <row r="2411" spans="1:45" s="291" customFormat="1">
      <c r="A2411" s="293"/>
      <c r="B2411" s="375"/>
      <c r="C2411" s="336"/>
      <c r="D2411" s="337"/>
      <c r="H2411" s="338"/>
      <c r="M2411" s="338"/>
      <c r="AS2411" s="316"/>
    </row>
    <row r="2412" spans="1:45" s="291" customFormat="1">
      <c r="A2412" s="293"/>
      <c r="B2412" s="375"/>
      <c r="C2412" s="336"/>
      <c r="D2412" s="337"/>
      <c r="H2412" s="338"/>
      <c r="M2412" s="338"/>
      <c r="AS2412" s="316"/>
    </row>
    <row r="2413" spans="1:45" s="291" customFormat="1">
      <c r="A2413" s="293"/>
      <c r="B2413" s="375"/>
      <c r="C2413" s="336"/>
      <c r="D2413" s="337"/>
      <c r="H2413" s="338"/>
      <c r="M2413" s="338"/>
      <c r="AS2413" s="316"/>
    </row>
    <row r="2414" spans="1:45" s="291" customFormat="1">
      <c r="A2414" s="293"/>
      <c r="B2414" s="375"/>
      <c r="C2414" s="336"/>
      <c r="D2414" s="337"/>
      <c r="H2414" s="338"/>
      <c r="M2414" s="338"/>
      <c r="AS2414" s="316"/>
    </row>
    <row r="2415" spans="1:45" s="291" customFormat="1">
      <c r="A2415" s="293"/>
      <c r="B2415" s="375"/>
      <c r="C2415" s="336"/>
      <c r="D2415" s="337"/>
      <c r="H2415" s="338"/>
      <c r="M2415" s="338"/>
      <c r="AS2415" s="316"/>
    </row>
    <row r="2416" spans="1:45" s="291" customFormat="1">
      <c r="A2416" s="293"/>
      <c r="B2416" s="375"/>
      <c r="C2416" s="336"/>
      <c r="D2416" s="337"/>
      <c r="H2416" s="338"/>
      <c r="M2416" s="338"/>
      <c r="AS2416" s="316"/>
    </row>
    <row r="2417" spans="1:45" s="291" customFormat="1">
      <c r="A2417" s="293"/>
      <c r="B2417" s="375"/>
      <c r="C2417" s="336"/>
      <c r="D2417" s="337"/>
      <c r="H2417" s="338"/>
      <c r="M2417" s="338"/>
      <c r="AS2417" s="316"/>
    </row>
    <row r="2418" spans="1:45" s="291" customFormat="1">
      <c r="A2418" s="293"/>
      <c r="B2418" s="375"/>
      <c r="C2418" s="336"/>
      <c r="D2418" s="337"/>
      <c r="H2418" s="338"/>
      <c r="M2418" s="338"/>
      <c r="AS2418" s="316"/>
    </row>
    <row r="2419" spans="1:45" s="291" customFormat="1">
      <c r="A2419" s="293"/>
      <c r="B2419" s="375"/>
      <c r="C2419" s="336"/>
      <c r="D2419" s="337"/>
      <c r="H2419" s="338"/>
      <c r="M2419" s="338"/>
      <c r="AS2419" s="316"/>
    </row>
    <row r="2420" spans="1:45" s="291" customFormat="1">
      <c r="A2420" s="293"/>
      <c r="B2420" s="375"/>
      <c r="C2420" s="336"/>
      <c r="D2420" s="337"/>
      <c r="H2420" s="338"/>
      <c r="M2420" s="338"/>
      <c r="AS2420" s="316"/>
    </row>
    <row r="2421" spans="1:45" s="291" customFormat="1">
      <c r="A2421" s="293"/>
      <c r="B2421" s="375"/>
      <c r="C2421" s="336"/>
      <c r="D2421" s="337"/>
      <c r="H2421" s="338"/>
      <c r="M2421" s="338"/>
      <c r="AS2421" s="316"/>
    </row>
    <row r="2422" spans="1:45" s="291" customFormat="1">
      <c r="A2422" s="293"/>
      <c r="B2422" s="375"/>
      <c r="C2422" s="336"/>
      <c r="D2422" s="337"/>
      <c r="H2422" s="338"/>
      <c r="M2422" s="338"/>
      <c r="AS2422" s="316"/>
    </row>
    <row r="2423" spans="1:45" s="291" customFormat="1">
      <c r="A2423" s="293"/>
      <c r="B2423" s="375"/>
      <c r="C2423" s="336"/>
      <c r="D2423" s="337"/>
      <c r="H2423" s="338"/>
      <c r="M2423" s="338"/>
      <c r="AS2423" s="316"/>
    </row>
    <row r="2424" spans="1:45" s="291" customFormat="1">
      <c r="A2424" s="293"/>
      <c r="B2424" s="375"/>
      <c r="C2424" s="336"/>
      <c r="D2424" s="337"/>
      <c r="H2424" s="338"/>
      <c r="M2424" s="338"/>
      <c r="AS2424" s="316"/>
    </row>
    <row r="2425" spans="1:45" s="291" customFormat="1">
      <c r="A2425" s="293"/>
      <c r="B2425" s="375"/>
      <c r="C2425" s="336"/>
      <c r="D2425" s="337"/>
      <c r="H2425" s="338"/>
      <c r="M2425" s="338"/>
      <c r="AS2425" s="316"/>
    </row>
    <row r="2426" spans="1:45" s="291" customFormat="1">
      <c r="A2426" s="293"/>
      <c r="B2426" s="375"/>
      <c r="C2426" s="336"/>
      <c r="D2426" s="337"/>
      <c r="H2426" s="338"/>
      <c r="M2426" s="338"/>
      <c r="AS2426" s="316"/>
    </row>
    <row r="2427" spans="1:45" s="291" customFormat="1">
      <c r="A2427" s="293"/>
      <c r="B2427" s="375"/>
      <c r="C2427" s="336"/>
      <c r="D2427" s="337"/>
      <c r="H2427" s="338"/>
      <c r="M2427" s="338"/>
      <c r="AS2427" s="316"/>
    </row>
    <row r="2428" spans="1:45" s="291" customFormat="1">
      <c r="A2428" s="293"/>
      <c r="B2428" s="375"/>
      <c r="C2428" s="336"/>
      <c r="D2428" s="337"/>
      <c r="H2428" s="338"/>
      <c r="M2428" s="338"/>
      <c r="AS2428" s="316"/>
    </row>
    <row r="2429" spans="1:45" s="291" customFormat="1">
      <c r="A2429" s="293"/>
      <c r="B2429" s="375"/>
      <c r="C2429" s="336"/>
      <c r="D2429" s="337"/>
      <c r="H2429" s="338"/>
      <c r="M2429" s="338"/>
      <c r="AS2429" s="316"/>
    </row>
    <row r="2430" spans="1:45" s="291" customFormat="1">
      <c r="A2430" s="293"/>
      <c r="B2430" s="375"/>
      <c r="C2430" s="336"/>
      <c r="D2430" s="337"/>
      <c r="H2430" s="338"/>
      <c r="M2430" s="338"/>
      <c r="AS2430" s="316"/>
    </row>
    <row r="2431" spans="1:45" s="291" customFormat="1">
      <c r="A2431" s="293"/>
      <c r="B2431" s="375"/>
      <c r="C2431" s="336"/>
      <c r="D2431" s="337"/>
      <c r="H2431" s="338"/>
      <c r="M2431" s="338"/>
      <c r="AS2431" s="316"/>
    </row>
    <row r="2432" spans="1:45" s="291" customFormat="1">
      <c r="A2432" s="293"/>
      <c r="B2432" s="375"/>
      <c r="C2432" s="336"/>
      <c r="D2432" s="337"/>
      <c r="H2432" s="338"/>
      <c r="M2432" s="338"/>
      <c r="AS2432" s="316"/>
    </row>
    <row r="2433" spans="1:45" s="291" customFormat="1">
      <c r="A2433" s="293"/>
      <c r="B2433" s="375"/>
      <c r="C2433" s="336"/>
      <c r="D2433" s="337"/>
      <c r="H2433" s="338"/>
      <c r="M2433" s="338"/>
      <c r="AS2433" s="316"/>
    </row>
    <row r="2434" spans="1:45" s="291" customFormat="1">
      <c r="A2434" s="293"/>
      <c r="B2434" s="375"/>
      <c r="C2434" s="336"/>
      <c r="D2434" s="337"/>
      <c r="H2434" s="338"/>
      <c r="M2434" s="338"/>
      <c r="AS2434" s="316"/>
    </row>
    <row r="2435" spans="1:45" s="291" customFormat="1">
      <c r="A2435" s="293"/>
      <c r="B2435" s="375"/>
      <c r="C2435" s="336"/>
      <c r="D2435" s="337"/>
      <c r="H2435" s="338"/>
      <c r="M2435" s="338"/>
      <c r="AS2435" s="316"/>
    </row>
    <row r="2436" spans="1:45" s="291" customFormat="1">
      <c r="A2436" s="293"/>
      <c r="B2436" s="375"/>
      <c r="C2436" s="336"/>
      <c r="D2436" s="337"/>
      <c r="H2436" s="338"/>
      <c r="M2436" s="338"/>
      <c r="AS2436" s="316"/>
    </row>
    <row r="2437" spans="1:45" s="291" customFormat="1">
      <c r="A2437" s="293"/>
      <c r="B2437" s="375"/>
      <c r="C2437" s="336"/>
      <c r="D2437" s="337"/>
      <c r="H2437" s="338"/>
      <c r="M2437" s="338"/>
      <c r="AS2437" s="316"/>
    </row>
    <row r="2438" spans="1:45" s="291" customFormat="1">
      <c r="A2438" s="293"/>
      <c r="B2438" s="375"/>
      <c r="C2438" s="336"/>
      <c r="D2438" s="337"/>
      <c r="H2438" s="338"/>
      <c r="M2438" s="338"/>
      <c r="AS2438" s="316"/>
    </row>
    <row r="2439" spans="1:45" s="291" customFormat="1">
      <c r="A2439" s="293"/>
      <c r="B2439" s="375"/>
      <c r="C2439" s="336"/>
      <c r="D2439" s="337"/>
      <c r="H2439" s="338"/>
      <c r="M2439" s="338"/>
      <c r="AS2439" s="316"/>
    </row>
    <row r="2440" spans="1:45" s="291" customFormat="1">
      <c r="A2440" s="293"/>
      <c r="B2440" s="375"/>
      <c r="C2440" s="336"/>
      <c r="D2440" s="337"/>
      <c r="H2440" s="338"/>
      <c r="M2440" s="338"/>
      <c r="AS2440" s="316"/>
    </row>
    <row r="2441" spans="1:45" s="291" customFormat="1">
      <c r="A2441" s="293"/>
      <c r="B2441" s="375"/>
      <c r="C2441" s="336"/>
      <c r="D2441" s="337"/>
      <c r="H2441" s="338"/>
      <c r="M2441" s="338"/>
      <c r="AS2441" s="316"/>
    </row>
    <row r="2442" spans="1:45" s="291" customFormat="1">
      <c r="A2442" s="293"/>
      <c r="B2442" s="375"/>
      <c r="C2442" s="336"/>
      <c r="D2442" s="337"/>
      <c r="H2442" s="338"/>
      <c r="M2442" s="338"/>
      <c r="AS2442" s="316"/>
    </row>
    <row r="2443" spans="1:45" s="291" customFormat="1">
      <c r="A2443" s="293"/>
      <c r="B2443" s="375"/>
      <c r="C2443" s="336"/>
      <c r="D2443" s="337"/>
      <c r="H2443" s="338"/>
      <c r="M2443" s="338"/>
      <c r="AS2443" s="316"/>
    </row>
    <row r="2444" spans="1:45" s="291" customFormat="1">
      <c r="A2444" s="293"/>
      <c r="B2444" s="375"/>
      <c r="C2444" s="336"/>
      <c r="D2444" s="337"/>
      <c r="H2444" s="338"/>
      <c r="M2444" s="338"/>
      <c r="AS2444" s="316"/>
    </row>
    <row r="2445" spans="1:45" s="291" customFormat="1">
      <c r="A2445" s="293"/>
      <c r="B2445" s="375"/>
      <c r="C2445" s="336"/>
      <c r="D2445" s="337"/>
      <c r="H2445" s="338"/>
      <c r="M2445" s="338"/>
      <c r="AS2445" s="316"/>
    </row>
    <row r="2446" spans="1:45" s="291" customFormat="1">
      <c r="A2446" s="293"/>
      <c r="B2446" s="375"/>
      <c r="C2446" s="336"/>
      <c r="D2446" s="337"/>
      <c r="H2446" s="338"/>
      <c r="M2446" s="338"/>
      <c r="AS2446" s="316"/>
    </row>
    <row r="2447" spans="1:45" s="291" customFormat="1">
      <c r="A2447" s="293"/>
      <c r="B2447" s="375"/>
      <c r="C2447" s="336"/>
      <c r="D2447" s="337"/>
      <c r="H2447" s="338"/>
      <c r="M2447" s="338"/>
      <c r="AS2447" s="316"/>
    </row>
    <row r="2448" spans="1:45" s="291" customFormat="1">
      <c r="A2448" s="293"/>
      <c r="B2448" s="375"/>
      <c r="C2448" s="336"/>
      <c r="D2448" s="337"/>
      <c r="H2448" s="338"/>
      <c r="M2448" s="338"/>
      <c r="AS2448" s="316"/>
    </row>
    <row r="2449" spans="1:45" s="291" customFormat="1">
      <c r="A2449" s="293"/>
      <c r="B2449" s="375"/>
      <c r="C2449" s="336"/>
      <c r="D2449" s="337"/>
      <c r="H2449" s="338"/>
      <c r="M2449" s="338"/>
      <c r="AS2449" s="316"/>
    </row>
    <row r="2450" spans="1:45" s="291" customFormat="1">
      <c r="A2450" s="293"/>
      <c r="B2450" s="375"/>
      <c r="C2450" s="336"/>
      <c r="D2450" s="337"/>
      <c r="H2450" s="338"/>
      <c r="M2450" s="338"/>
      <c r="AS2450" s="316"/>
    </row>
    <row r="2451" spans="1:45" s="291" customFormat="1">
      <c r="A2451" s="293"/>
      <c r="B2451" s="375"/>
      <c r="C2451" s="336"/>
      <c r="D2451" s="337"/>
      <c r="H2451" s="338"/>
      <c r="M2451" s="338"/>
      <c r="AS2451" s="316"/>
    </row>
    <row r="2452" spans="1:45" s="291" customFormat="1">
      <c r="A2452" s="293"/>
      <c r="B2452" s="375"/>
      <c r="C2452" s="336"/>
      <c r="D2452" s="337"/>
      <c r="H2452" s="338"/>
      <c r="M2452" s="338"/>
      <c r="AS2452" s="316"/>
    </row>
    <row r="2453" spans="1:45" s="291" customFormat="1">
      <c r="A2453" s="293"/>
      <c r="B2453" s="375"/>
      <c r="C2453" s="336"/>
      <c r="D2453" s="337"/>
      <c r="H2453" s="338"/>
      <c r="M2453" s="338"/>
      <c r="AS2453" s="316"/>
    </row>
    <row r="2454" spans="1:45" s="291" customFormat="1">
      <c r="A2454" s="293"/>
      <c r="B2454" s="375"/>
      <c r="C2454" s="336"/>
      <c r="D2454" s="337"/>
      <c r="H2454" s="338"/>
      <c r="M2454" s="338"/>
      <c r="AS2454" s="316"/>
    </row>
    <row r="2455" spans="1:45" s="291" customFormat="1">
      <c r="A2455" s="293"/>
      <c r="B2455" s="375"/>
      <c r="C2455" s="336"/>
      <c r="D2455" s="337"/>
      <c r="H2455" s="338"/>
      <c r="M2455" s="338"/>
      <c r="AS2455" s="316"/>
    </row>
    <row r="2456" spans="1:45" s="291" customFormat="1">
      <c r="A2456" s="293"/>
      <c r="B2456" s="375"/>
      <c r="C2456" s="336"/>
      <c r="D2456" s="337"/>
      <c r="H2456" s="338"/>
      <c r="M2456" s="338"/>
      <c r="AS2456" s="316"/>
    </row>
    <row r="2457" spans="1:45" s="291" customFormat="1">
      <c r="A2457" s="293"/>
      <c r="B2457" s="375"/>
      <c r="C2457" s="336"/>
      <c r="D2457" s="337"/>
      <c r="H2457" s="338"/>
      <c r="M2457" s="338"/>
      <c r="AS2457" s="316"/>
    </row>
    <row r="2458" spans="1:45" s="291" customFormat="1">
      <c r="A2458" s="293"/>
      <c r="B2458" s="375"/>
      <c r="C2458" s="336"/>
      <c r="D2458" s="337"/>
      <c r="H2458" s="338"/>
      <c r="M2458" s="338"/>
      <c r="AS2458" s="316"/>
    </row>
    <row r="2459" spans="1:45" s="291" customFormat="1">
      <c r="A2459" s="293"/>
      <c r="B2459" s="375"/>
      <c r="C2459" s="336"/>
      <c r="D2459" s="337"/>
      <c r="H2459" s="338"/>
      <c r="M2459" s="338"/>
      <c r="AS2459" s="316"/>
    </row>
    <row r="2460" spans="1:45" s="291" customFormat="1">
      <c r="A2460" s="293"/>
      <c r="B2460" s="375"/>
      <c r="C2460" s="336"/>
      <c r="D2460" s="337"/>
      <c r="H2460" s="338"/>
      <c r="M2460" s="338"/>
      <c r="AS2460" s="316"/>
    </row>
    <row r="2461" spans="1:45" s="291" customFormat="1">
      <c r="A2461" s="293"/>
      <c r="B2461" s="375"/>
      <c r="C2461" s="336"/>
      <c r="D2461" s="337"/>
      <c r="H2461" s="338"/>
      <c r="M2461" s="338"/>
      <c r="AS2461" s="316"/>
    </row>
    <row r="2462" spans="1:45" s="291" customFormat="1">
      <c r="A2462" s="293"/>
      <c r="B2462" s="375"/>
      <c r="C2462" s="336"/>
      <c r="D2462" s="337"/>
      <c r="H2462" s="338"/>
      <c r="M2462" s="338"/>
      <c r="AS2462" s="316"/>
    </row>
    <row r="2463" spans="1:45" s="291" customFormat="1">
      <c r="A2463" s="293"/>
      <c r="B2463" s="375"/>
      <c r="C2463" s="336"/>
      <c r="D2463" s="337"/>
      <c r="H2463" s="338"/>
      <c r="M2463" s="338"/>
      <c r="AS2463" s="316"/>
    </row>
    <row r="2464" spans="1:45" s="291" customFormat="1">
      <c r="A2464" s="293"/>
      <c r="B2464" s="375"/>
      <c r="C2464" s="336"/>
      <c r="D2464" s="337"/>
      <c r="H2464" s="338"/>
      <c r="M2464" s="338"/>
      <c r="AS2464" s="316"/>
    </row>
    <row r="2465" spans="1:45" s="291" customFormat="1">
      <c r="A2465" s="293"/>
      <c r="B2465" s="375"/>
      <c r="C2465" s="336"/>
      <c r="D2465" s="337"/>
      <c r="H2465" s="338"/>
      <c r="M2465" s="338"/>
      <c r="AS2465" s="316"/>
    </row>
    <row r="2466" spans="1:45" s="291" customFormat="1">
      <c r="A2466" s="293"/>
      <c r="B2466" s="375"/>
      <c r="C2466" s="336"/>
      <c r="D2466" s="337"/>
      <c r="H2466" s="338"/>
      <c r="M2466" s="338"/>
      <c r="AS2466" s="316"/>
    </row>
    <row r="2467" spans="1:45" s="291" customFormat="1">
      <c r="A2467" s="293"/>
      <c r="B2467" s="375"/>
      <c r="C2467" s="336"/>
      <c r="D2467" s="337"/>
      <c r="H2467" s="338"/>
      <c r="M2467" s="338"/>
      <c r="AS2467" s="316"/>
    </row>
    <row r="2468" spans="1:45" s="291" customFormat="1">
      <c r="A2468" s="293"/>
      <c r="B2468" s="375"/>
      <c r="C2468" s="336"/>
      <c r="D2468" s="337"/>
      <c r="H2468" s="338"/>
      <c r="M2468" s="338"/>
      <c r="AS2468" s="316"/>
    </row>
    <row r="2469" spans="1:45" s="291" customFormat="1">
      <c r="A2469" s="293"/>
      <c r="B2469" s="375"/>
      <c r="C2469" s="336"/>
      <c r="D2469" s="337"/>
      <c r="H2469" s="338"/>
      <c r="M2469" s="338"/>
      <c r="AS2469" s="316"/>
    </row>
    <row r="2470" spans="1:45" s="291" customFormat="1">
      <c r="A2470" s="293"/>
      <c r="B2470" s="375"/>
      <c r="C2470" s="336"/>
      <c r="D2470" s="337"/>
      <c r="H2470" s="338"/>
      <c r="M2470" s="338"/>
      <c r="AS2470" s="316"/>
    </row>
    <row r="2471" spans="1:45" s="291" customFormat="1">
      <c r="A2471" s="293"/>
      <c r="B2471" s="375"/>
      <c r="C2471" s="336"/>
      <c r="D2471" s="337"/>
      <c r="H2471" s="338"/>
      <c r="M2471" s="338"/>
      <c r="AS2471" s="316"/>
    </row>
    <row r="2472" spans="1:45" s="291" customFormat="1">
      <c r="A2472" s="293"/>
      <c r="B2472" s="375"/>
      <c r="C2472" s="336"/>
      <c r="D2472" s="337"/>
      <c r="H2472" s="338"/>
      <c r="M2472" s="338"/>
      <c r="AS2472" s="316"/>
    </row>
    <row r="2473" spans="1:45" s="291" customFormat="1">
      <c r="A2473" s="293"/>
      <c r="B2473" s="375"/>
      <c r="C2473" s="336"/>
      <c r="D2473" s="337"/>
      <c r="H2473" s="338"/>
      <c r="M2473" s="338"/>
      <c r="AS2473" s="316"/>
    </row>
    <row r="2474" spans="1:45" s="291" customFormat="1">
      <c r="A2474" s="293"/>
      <c r="B2474" s="375"/>
      <c r="C2474" s="336"/>
      <c r="D2474" s="337"/>
      <c r="H2474" s="338"/>
      <c r="M2474" s="338"/>
      <c r="AS2474" s="316"/>
    </row>
    <row r="2475" spans="1:45" s="291" customFormat="1">
      <c r="A2475" s="293"/>
      <c r="B2475" s="375"/>
      <c r="C2475" s="336"/>
      <c r="D2475" s="337"/>
      <c r="H2475" s="338"/>
      <c r="M2475" s="338"/>
      <c r="AS2475" s="316"/>
    </row>
    <row r="2476" spans="1:45" s="291" customFormat="1">
      <c r="A2476" s="293"/>
      <c r="B2476" s="375"/>
      <c r="C2476" s="336"/>
      <c r="D2476" s="337"/>
      <c r="H2476" s="338"/>
      <c r="M2476" s="338"/>
      <c r="AS2476" s="316"/>
    </row>
    <row r="2477" spans="1:45" s="291" customFormat="1">
      <c r="A2477" s="293"/>
      <c r="B2477" s="375"/>
      <c r="C2477" s="336"/>
      <c r="D2477" s="337"/>
      <c r="H2477" s="338"/>
      <c r="M2477" s="338"/>
      <c r="AS2477" s="316"/>
    </row>
    <row r="2478" spans="1:45" s="291" customFormat="1">
      <c r="A2478" s="293"/>
      <c r="B2478" s="375"/>
      <c r="C2478" s="336"/>
      <c r="D2478" s="337"/>
      <c r="H2478" s="338"/>
      <c r="M2478" s="338"/>
      <c r="AS2478" s="316"/>
    </row>
    <row r="2479" spans="1:45" s="291" customFormat="1">
      <c r="A2479" s="293"/>
      <c r="B2479" s="375"/>
      <c r="C2479" s="336"/>
      <c r="D2479" s="337"/>
      <c r="H2479" s="338"/>
      <c r="M2479" s="338"/>
      <c r="AS2479" s="316"/>
    </row>
    <row r="2480" spans="1:45" s="291" customFormat="1">
      <c r="A2480" s="293"/>
      <c r="B2480" s="375"/>
      <c r="C2480" s="336"/>
      <c r="D2480" s="337"/>
      <c r="H2480" s="338"/>
      <c r="M2480" s="338"/>
      <c r="AS2480" s="316"/>
    </row>
    <row r="2481" spans="1:45" s="291" customFormat="1">
      <c r="A2481" s="293"/>
      <c r="B2481" s="375"/>
      <c r="C2481" s="336"/>
      <c r="D2481" s="337"/>
      <c r="H2481" s="338"/>
      <c r="M2481" s="338"/>
      <c r="AS2481" s="316"/>
    </row>
    <row r="2482" spans="1:45" s="291" customFormat="1">
      <c r="A2482" s="293"/>
      <c r="B2482" s="375"/>
      <c r="C2482" s="336"/>
      <c r="D2482" s="337"/>
      <c r="H2482" s="338"/>
      <c r="M2482" s="338"/>
      <c r="AS2482" s="316"/>
    </row>
    <row r="2483" spans="1:45" s="291" customFormat="1">
      <c r="A2483" s="293"/>
      <c r="B2483" s="375"/>
      <c r="C2483" s="336"/>
      <c r="D2483" s="337"/>
      <c r="H2483" s="338"/>
      <c r="M2483" s="338"/>
      <c r="AS2483" s="316"/>
    </row>
    <row r="2484" spans="1:45" s="291" customFormat="1">
      <c r="A2484" s="293"/>
      <c r="B2484" s="375"/>
      <c r="C2484" s="336"/>
      <c r="D2484" s="337"/>
      <c r="H2484" s="338"/>
      <c r="M2484" s="338"/>
      <c r="AS2484" s="316"/>
    </row>
    <row r="2485" spans="1:45" s="291" customFormat="1">
      <c r="A2485" s="293"/>
      <c r="B2485" s="375"/>
      <c r="C2485" s="336"/>
      <c r="D2485" s="337"/>
      <c r="H2485" s="338"/>
      <c r="M2485" s="338"/>
      <c r="AS2485" s="316"/>
    </row>
    <row r="2486" spans="1:45" s="291" customFormat="1">
      <c r="A2486" s="293"/>
      <c r="B2486" s="375"/>
      <c r="C2486" s="336"/>
      <c r="D2486" s="337"/>
      <c r="H2486" s="338"/>
      <c r="M2486" s="338"/>
      <c r="AS2486" s="316"/>
    </row>
    <row r="2487" spans="1:45" s="291" customFormat="1">
      <c r="A2487" s="293"/>
      <c r="B2487" s="375"/>
      <c r="C2487" s="336"/>
      <c r="D2487" s="337"/>
      <c r="H2487" s="338"/>
      <c r="M2487" s="338"/>
      <c r="AS2487" s="316"/>
    </row>
    <row r="2488" spans="1:45" s="291" customFormat="1">
      <c r="A2488" s="293"/>
      <c r="B2488" s="375"/>
      <c r="C2488" s="336"/>
      <c r="D2488" s="337"/>
      <c r="H2488" s="338"/>
      <c r="M2488" s="338"/>
      <c r="AS2488" s="316"/>
    </row>
    <row r="2489" spans="1:45" s="291" customFormat="1">
      <c r="A2489" s="293"/>
      <c r="B2489" s="375"/>
      <c r="C2489" s="336"/>
      <c r="D2489" s="337"/>
      <c r="H2489" s="338"/>
      <c r="M2489" s="338"/>
      <c r="AS2489" s="316"/>
    </row>
    <row r="2490" spans="1:45" s="291" customFormat="1">
      <c r="A2490" s="293"/>
      <c r="B2490" s="375"/>
      <c r="C2490" s="336"/>
      <c r="D2490" s="337"/>
      <c r="H2490" s="338"/>
      <c r="M2490" s="338"/>
      <c r="AS2490" s="316"/>
    </row>
    <row r="2491" spans="1:45" s="291" customFormat="1">
      <c r="A2491" s="293"/>
      <c r="B2491" s="375"/>
      <c r="C2491" s="336"/>
      <c r="D2491" s="337"/>
      <c r="H2491" s="338"/>
      <c r="M2491" s="338"/>
      <c r="AS2491" s="316"/>
    </row>
    <row r="2492" spans="1:45" s="291" customFormat="1">
      <c r="A2492" s="293"/>
      <c r="B2492" s="375"/>
      <c r="C2492" s="336"/>
      <c r="D2492" s="337"/>
      <c r="H2492" s="338"/>
      <c r="M2492" s="338"/>
      <c r="AS2492" s="316"/>
    </row>
    <row r="2493" spans="1:45" s="291" customFormat="1">
      <c r="A2493" s="293"/>
      <c r="B2493" s="375"/>
      <c r="C2493" s="336"/>
      <c r="D2493" s="337"/>
      <c r="H2493" s="338"/>
      <c r="M2493" s="338"/>
      <c r="AS2493" s="316"/>
    </row>
    <row r="2494" spans="1:45" s="291" customFormat="1">
      <c r="A2494" s="293"/>
      <c r="B2494" s="375"/>
      <c r="C2494" s="336"/>
      <c r="D2494" s="337"/>
      <c r="H2494" s="338"/>
      <c r="M2494" s="338"/>
      <c r="AS2494" s="316"/>
    </row>
    <row r="2495" spans="1:45" s="291" customFormat="1">
      <c r="A2495" s="293"/>
      <c r="B2495" s="375"/>
      <c r="C2495" s="336"/>
      <c r="D2495" s="337"/>
      <c r="H2495" s="338"/>
      <c r="M2495" s="338"/>
      <c r="AS2495" s="316"/>
    </row>
    <row r="2496" spans="1:45" s="291" customFormat="1">
      <c r="A2496" s="293"/>
      <c r="B2496" s="375"/>
      <c r="C2496" s="336"/>
      <c r="D2496" s="337"/>
      <c r="H2496" s="338"/>
      <c r="M2496" s="338"/>
      <c r="AS2496" s="316"/>
    </row>
    <row r="2497" spans="1:45" s="291" customFormat="1">
      <c r="A2497" s="293"/>
      <c r="B2497" s="375"/>
      <c r="C2497" s="336"/>
      <c r="D2497" s="337"/>
      <c r="H2497" s="338"/>
      <c r="M2497" s="338"/>
      <c r="AS2497" s="316"/>
    </row>
    <row r="2498" spans="1:45" s="291" customFormat="1">
      <c r="A2498" s="293"/>
      <c r="B2498" s="375"/>
      <c r="C2498" s="336"/>
      <c r="D2498" s="337"/>
      <c r="H2498" s="338"/>
      <c r="M2498" s="338"/>
      <c r="AS2498" s="316"/>
    </row>
    <row r="2499" spans="1:45" s="291" customFormat="1">
      <c r="A2499" s="293"/>
      <c r="B2499" s="375"/>
      <c r="C2499" s="336"/>
      <c r="D2499" s="337"/>
      <c r="H2499" s="338"/>
      <c r="M2499" s="338"/>
      <c r="AS2499" s="316"/>
    </row>
    <row r="2500" spans="1:45" s="291" customFormat="1">
      <c r="A2500" s="293"/>
      <c r="B2500" s="375"/>
      <c r="C2500" s="336"/>
      <c r="D2500" s="337"/>
      <c r="H2500" s="338"/>
      <c r="M2500" s="338"/>
      <c r="AS2500" s="316"/>
    </row>
    <row r="2501" spans="1:45" s="291" customFormat="1">
      <c r="A2501" s="293"/>
      <c r="B2501" s="375"/>
      <c r="C2501" s="336"/>
      <c r="D2501" s="337"/>
      <c r="H2501" s="338"/>
      <c r="M2501" s="338"/>
      <c r="AS2501" s="316"/>
    </row>
    <row r="2502" spans="1:45" s="291" customFormat="1">
      <c r="A2502" s="293"/>
      <c r="B2502" s="375"/>
      <c r="C2502" s="336"/>
      <c r="D2502" s="337"/>
      <c r="H2502" s="338"/>
      <c r="M2502" s="338"/>
      <c r="AS2502" s="316"/>
    </row>
    <row r="2503" spans="1:45" s="291" customFormat="1">
      <c r="A2503" s="293"/>
      <c r="B2503" s="375"/>
      <c r="C2503" s="336"/>
      <c r="D2503" s="337"/>
      <c r="H2503" s="338"/>
      <c r="M2503" s="338"/>
      <c r="AS2503" s="316"/>
    </row>
    <row r="2504" spans="1:45" s="291" customFormat="1">
      <c r="A2504" s="293"/>
      <c r="B2504" s="375"/>
      <c r="C2504" s="336"/>
      <c r="D2504" s="337"/>
      <c r="H2504" s="338"/>
      <c r="M2504" s="338"/>
      <c r="AS2504" s="316"/>
    </row>
    <row r="2505" spans="1:45" s="291" customFormat="1">
      <c r="A2505" s="293"/>
      <c r="B2505" s="375"/>
      <c r="C2505" s="336"/>
      <c r="D2505" s="337"/>
      <c r="H2505" s="338"/>
      <c r="M2505" s="338"/>
      <c r="AS2505" s="316"/>
    </row>
    <row r="2506" spans="1:45" s="291" customFormat="1">
      <c r="A2506" s="293"/>
      <c r="B2506" s="375"/>
      <c r="C2506" s="336"/>
      <c r="D2506" s="337"/>
      <c r="H2506" s="338"/>
      <c r="M2506" s="338"/>
      <c r="AS2506" s="316"/>
    </row>
    <row r="2507" spans="1:45" s="291" customFormat="1">
      <c r="A2507" s="293"/>
      <c r="B2507" s="375"/>
      <c r="C2507" s="336"/>
      <c r="D2507" s="337"/>
      <c r="H2507" s="338"/>
      <c r="M2507" s="338"/>
      <c r="AS2507" s="316"/>
    </row>
    <row r="2508" spans="1:45" s="291" customFormat="1">
      <c r="A2508" s="293"/>
      <c r="B2508" s="375"/>
      <c r="C2508" s="336"/>
      <c r="D2508" s="337"/>
      <c r="H2508" s="338"/>
      <c r="M2508" s="338"/>
      <c r="AS2508" s="316"/>
    </row>
    <row r="2509" spans="1:45" s="291" customFormat="1">
      <c r="A2509" s="293"/>
      <c r="B2509" s="375"/>
      <c r="C2509" s="336"/>
      <c r="D2509" s="337"/>
      <c r="H2509" s="338"/>
      <c r="M2509" s="338"/>
      <c r="AS2509" s="316"/>
    </row>
    <row r="2510" spans="1:45" s="291" customFormat="1">
      <c r="A2510" s="293"/>
      <c r="B2510" s="375"/>
      <c r="C2510" s="336"/>
      <c r="D2510" s="337"/>
      <c r="H2510" s="338"/>
      <c r="M2510" s="338"/>
      <c r="AS2510" s="316"/>
    </row>
    <row r="2511" spans="1:45" s="291" customFormat="1">
      <c r="A2511" s="293"/>
      <c r="B2511" s="375"/>
      <c r="C2511" s="336"/>
      <c r="D2511" s="337"/>
      <c r="H2511" s="338"/>
      <c r="M2511" s="338"/>
      <c r="AS2511" s="316"/>
    </row>
    <row r="2512" spans="1:45" s="291" customFormat="1">
      <c r="A2512" s="293"/>
      <c r="B2512" s="375"/>
      <c r="C2512" s="336"/>
      <c r="D2512" s="337"/>
      <c r="H2512" s="338"/>
      <c r="M2512" s="338"/>
      <c r="AS2512" s="316"/>
    </row>
    <row r="2513" spans="1:45" s="291" customFormat="1">
      <c r="A2513" s="293"/>
      <c r="B2513" s="375"/>
      <c r="C2513" s="336"/>
      <c r="D2513" s="337"/>
      <c r="H2513" s="338"/>
      <c r="M2513" s="338"/>
      <c r="AS2513" s="316"/>
    </row>
    <row r="2514" spans="1:45" s="291" customFormat="1">
      <c r="A2514" s="293"/>
      <c r="B2514" s="375"/>
      <c r="C2514" s="336"/>
      <c r="D2514" s="337"/>
      <c r="H2514" s="338"/>
      <c r="M2514" s="338"/>
      <c r="AS2514" s="316"/>
    </row>
    <row r="2515" spans="1:45" s="291" customFormat="1">
      <c r="A2515" s="293"/>
      <c r="B2515" s="375"/>
      <c r="C2515" s="336"/>
      <c r="D2515" s="337"/>
      <c r="H2515" s="338"/>
      <c r="M2515" s="338"/>
      <c r="AS2515" s="316"/>
    </row>
    <row r="2516" spans="1:45" s="291" customFormat="1">
      <c r="A2516" s="293"/>
      <c r="B2516" s="375"/>
      <c r="C2516" s="336"/>
      <c r="D2516" s="337"/>
      <c r="H2516" s="338"/>
      <c r="M2516" s="338"/>
      <c r="AS2516" s="316"/>
    </row>
    <row r="2517" spans="1:45" s="291" customFormat="1">
      <c r="A2517" s="293"/>
      <c r="B2517" s="375"/>
      <c r="C2517" s="336"/>
      <c r="D2517" s="337"/>
      <c r="H2517" s="338"/>
      <c r="M2517" s="338"/>
      <c r="AS2517" s="316"/>
    </row>
    <row r="2518" spans="1:45" s="291" customFormat="1">
      <c r="A2518" s="293"/>
      <c r="B2518" s="375"/>
      <c r="C2518" s="336"/>
      <c r="D2518" s="337"/>
      <c r="H2518" s="338"/>
      <c r="M2518" s="338"/>
      <c r="AS2518" s="316"/>
    </row>
    <row r="2519" spans="1:45" s="291" customFormat="1">
      <c r="A2519" s="293"/>
      <c r="B2519" s="375"/>
      <c r="C2519" s="336"/>
      <c r="D2519" s="337"/>
      <c r="H2519" s="338"/>
      <c r="M2519" s="338"/>
      <c r="AS2519" s="316"/>
    </row>
    <row r="2520" spans="1:45" s="291" customFormat="1">
      <c r="A2520" s="293"/>
      <c r="B2520" s="375"/>
      <c r="C2520" s="336"/>
      <c r="D2520" s="337"/>
      <c r="H2520" s="338"/>
      <c r="M2520" s="338"/>
      <c r="AS2520" s="316"/>
    </row>
    <row r="2521" spans="1:45" s="291" customFormat="1">
      <c r="A2521" s="293"/>
      <c r="B2521" s="375"/>
      <c r="C2521" s="336"/>
      <c r="D2521" s="337"/>
      <c r="H2521" s="338"/>
      <c r="M2521" s="338"/>
      <c r="AS2521" s="316"/>
    </row>
    <row r="2522" spans="1:45" s="291" customFormat="1">
      <c r="A2522" s="293"/>
      <c r="B2522" s="375"/>
      <c r="C2522" s="336"/>
      <c r="D2522" s="337"/>
      <c r="H2522" s="338"/>
      <c r="M2522" s="338"/>
      <c r="AS2522" s="316"/>
    </row>
    <row r="2523" spans="1:45" s="291" customFormat="1">
      <c r="A2523" s="293"/>
      <c r="B2523" s="375"/>
      <c r="C2523" s="336"/>
      <c r="D2523" s="337"/>
      <c r="H2523" s="338"/>
      <c r="M2523" s="338"/>
      <c r="AS2523" s="316"/>
    </row>
    <row r="2524" spans="1:45" s="291" customFormat="1">
      <c r="A2524" s="293"/>
      <c r="B2524" s="375"/>
      <c r="C2524" s="336"/>
      <c r="D2524" s="337"/>
      <c r="H2524" s="338"/>
      <c r="M2524" s="338"/>
      <c r="AS2524" s="316"/>
    </row>
    <row r="2525" spans="1:45" s="291" customFormat="1">
      <c r="A2525" s="293"/>
      <c r="B2525" s="375"/>
      <c r="C2525" s="336"/>
      <c r="D2525" s="337"/>
      <c r="H2525" s="338"/>
      <c r="M2525" s="338"/>
      <c r="AS2525" s="316"/>
    </row>
    <row r="2526" spans="1:45" s="291" customFormat="1">
      <c r="A2526" s="293"/>
      <c r="B2526" s="375"/>
      <c r="C2526" s="336"/>
      <c r="D2526" s="337"/>
      <c r="H2526" s="338"/>
      <c r="M2526" s="338"/>
      <c r="AS2526" s="316"/>
    </row>
    <row r="2527" spans="1:45" s="291" customFormat="1">
      <c r="A2527" s="293"/>
      <c r="B2527" s="375"/>
      <c r="C2527" s="336"/>
      <c r="D2527" s="337"/>
      <c r="H2527" s="338"/>
      <c r="M2527" s="338"/>
      <c r="AS2527" s="316"/>
    </row>
    <row r="2528" spans="1:45" s="291" customFormat="1">
      <c r="A2528" s="293"/>
      <c r="B2528" s="375"/>
      <c r="C2528" s="336"/>
      <c r="D2528" s="337"/>
      <c r="H2528" s="338"/>
      <c r="M2528" s="338"/>
      <c r="AS2528" s="316"/>
    </row>
    <row r="2529" spans="1:45" s="291" customFormat="1">
      <c r="A2529" s="293"/>
      <c r="B2529" s="375"/>
      <c r="C2529" s="336"/>
      <c r="D2529" s="337"/>
      <c r="H2529" s="338"/>
      <c r="M2529" s="338"/>
      <c r="AS2529" s="316"/>
    </row>
  </sheetData>
  <sheetProtection password="DCAE" sheet="1" objects="1" scenarios="1"/>
  <protectedRanges>
    <protectedRange password="CCB0" sqref="P9:AO13 AQ9:AR13" name="Range1"/>
  </protectedRanges>
  <mergeCells count="96">
    <mergeCell ref="K50:L50"/>
    <mergeCell ref="K51:L51"/>
    <mergeCell ref="K46:L46"/>
    <mergeCell ref="K47:L47"/>
    <mergeCell ref="K48:L48"/>
    <mergeCell ref="O80:AO80"/>
    <mergeCell ref="O6:AO6"/>
    <mergeCell ref="O8:AO8"/>
    <mergeCell ref="O15:AO15"/>
    <mergeCell ref="O34:AO34"/>
    <mergeCell ref="O72:AO72"/>
    <mergeCell ref="O74:AO74"/>
    <mergeCell ref="B2:F2"/>
    <mergeCell ref="P3:Q3"/>
    <mergeCell ref="P2:AO2"/>
    <mergeCell ref="Z3:AA3"/>
    <mergeCell ref="O3:O4"/>
    <mergeCell ref="AB3:AC3"/>
    <mergeCell ref="AD3:AE3"/>
    <mergeCell ref="AF3:AG3"/>
    <mergeCell ref="AH3:AI3"/>
    <mergeCell ref="I4:J4"/>
    <mergeCell ref="K4:L4"/>
    <mergeCell ref="H2:L2"/>
    <mergeCell ref="AJ3:AK3"/>
    <mergeCell ref="AL3:AM3"/>
    <mergeCell ref="AN3:AO3"/>
    <mergeCell ref="B85:M85"/>
    <mergeCell ref="R3:S3"/>
    <mergeCell ref="T3:U3"/>
    <mergeCell ref="V3:W3"/>
    <mergeCell ref="X3:Y3"/>
    <mergeCell ref="C74:M74"/>
    <mergeCell ref="C75:C78"/>
    <mergeCell ref="B79:M79"/>
    <mergeCell ref="C80:M80"/>
    <mergeCell ref="C81:C84"/>
    <mergeCell ref="K52:L52"/>
    <mergeCell ref="C69:C70"/>
    <mergeCell ref="B71:M71"/>
    <mergeCell ref="C72:M72"/>
    <mergeCell ref="B73:M73"/>
    <mergeCell ref="K49:L49"/>
    <mergeCell ref="K43:L43"/>
    <mergeCell ref="K44:L44"/>
    <mergeCell ref="K45:L45"/>
    <mergeCell ref="K40:L40"/>
    <mergeCell ref="K41:L41"/>
    <mergeCell ref="K42:L42"/>
    <mergeCell ref="K37:L37"/>
    <mergeCell ref="K38:L38"/>
    <mergeCell ref="K39:L39"/>
    <mergeCell ref="B33:M33"/>
    <mergeCell ref="C34:M34"/>
    <mergeCell ref="K35:L35"/>
    <mergeCell ref="K36:L36"/>
    <mergeCell ref="K30:L30"/>
    <mergeCell ref="K31:L31"/>
    <mergeCell ref="K32:L32"/>
    <mergeCell ref="K27:L27"/>
    <mergeCell ref="K28:L28"/>
    <mergeCell ref="K29:L29"/>
    <mergeCell ref="K24:L24"/>
    <mergeCell ref="K25:L25"/>
    <mergeCell ref="K26:L26"/>
    <mergeCell ref="K21:L21"/>
    <mergeCell ref="K22:L22"/>
    <mergeCell ref="K23:L23"/>
    <mergeCell ref="K18:L18"/>
    <mergeCell ref="K19:L19"/>
    <mergeCell ref="K20:L20"/>
    <mergeCell ref="B14:M14"/>
    <mergeCell ref="C15:M15"/>
    <mergeCell ref="K16:L16"/>
    <mergeCell ref="K17:L17"/>
    <mergeCell ref="K13:L13"/>
    <mergeCell ref="B7:M7"/>
    <mergeCell ref="C8:M8"/>
    <mergeCell ref="K9:L9"/>
    <mergeCell ref="K10:L10"/>
    <mergeCell ref="E86:L86"/>
    <mergeCell ref="AQ2:AR3"/>
    <mergeCell ref="H75:H78"/>
    <mergeCell ref="H81:H84"/>
    <mergeCell ref="B5:M5"/>
    <mergeCell ref="C6:M6"/>
    <mergeCell ref="B3:B4"/>
    <mergeCell ref="C3:C4"/>
    <mergeCell ref="D3:D4"/>
    <mergeCell ref="E3:E4"/>
    <mergeCell ref="F3:F4"/>
    <mergeCell ref="G3:G4"/>
    <mergeCell ref="H3:H4"/>
    <mergeCell ref="I3:M3"/>
    <mergeCell ref="K11:L11"/>
    <mergeCell ref="K12:L12"/>
  </mergeCells>
  <conditionalFormatting sqref="J9:J13">
    <cfRule type="cellIs" dxfId="1276" priority="1715" operator="equal">
      <formula>0</formula>
    </cfRule>
    <cfRule type="cellIs" dxfId="1275" priority="1716" operator="equal">
      <formula>$I9</formula>
    </cfRule>
    <cfRule type="cellIs" dxfId="1274" priority="1717" operator="greaterThan">
      <formula>$I9</formula>
    </cfRule>
  </conditionalFormatting>
  <conditionalFormatting sqref="K53">
    <cfRule type="cellIs" dxfId="1273" priority="1632" operator="equal">
      <formula>0</formula>
    </cfRule>
    <cfRule type="cellIs" dxfId="1272" priority="1651" operator="greaterThan">
      <formula>0</formula>
    </cfRule>
  </conditionalFormatting>
  <conditionalFormatting sqref="I9:I13">
    <cfRule type="cellIs" dxfId="1271" priority="1668" operator="equal">
      <formula>0</formula>
    </cfRule>
  </conditionalFormatting>
  <conditionalFormatting sqref="L53">
    <cfRule type="cellIs" dxfId="1270" priority="1633" operator="equal">
      <formula>0</formula>
    </cfRule>
    <cfRule type="cellIs" dxfId="1269" priority="1634" operator="equal">
      <formula>$K53</formula>
    </cfRule>
    <cfRule type="cellIs" dxfId="1268" priority="1635" operator="greaterThan">
      <formula>$K54</formula>
    </cfRule>
  </conditionalFormatting>
  <conditionalFormatting sqref="AP9">
    <cfRule type="expression" dxfId="1267" priority="1556">
      <formula>"IF($S$9&gt;0,$S$9,0)-$S$9=0"</formula>
    </cfRule>
  </conditionalFormatting>
  <conditionalFormatting sqref="K16:K32">
    <cfRule type="expression" dxfId="1266" priority="291">
      <formula>K16=0</formula>
    </cfRule>
    <cfRule type="cellIs" dxfId="1265" priority="1487" operator="lessThan">
      <formula>M16</formula>
    </cfRule>
    <cfRule type="expression" dxfId="1264" priority="1488">
      <formula>K16-M16&gt;0</formula>
    </cfRule>
  </conditionalFormatting>
  <conditionalFormatting sqref="R23">
    <cfRule type="expression" dxfId="1263" priority="1444">
      <formula>Q23&gt;0</formula>
    </cfRule>
  </conditionalFormatting>
  <conditionalFormatting sqref="S23">
    <cfRule type="expression" dxfId="1262" priority="1443">
      <formula>Q23&gt;0</formula>
    </cfRule>
  </conditionalFormatting>
  <conditionalFormatting sqref="T23">
    <cfRule type="expression" dxfId="1261" priority="1442">
      <formula>Q23+S23&gt;0</formula>
    </cfRule>
  </conditionalFormatting>
  <conditionalFormatting sqref="U23">
    <cfRule type="expression" dxfId="1260" priority="1441">
      <formula>Q23+S23&gt;0</formula>
    </cfRule>
  </conditionalFormatting>
  <conditionalFormatting sqref="V23">
    <cfRule type="expression" dxfId="1259" priority="1440">
      <formula>Q23+S23+U23&gt;0</formula>
    </cfRule>
  </conditionalFormatting>
  <conditionalFormatting sqref="W23">
    <cfRule type="expression" dxfId="1258" priority="1439">
      <formula>Q23+S23+U23&gt;0</formula>
    </cfRule>
  </conditionalFormatting>
  <conditionalFormatting sqref="X23">
    <cfRule type="expression" dxfId="1257" priority="1438">
      <formula>Q23+S23+U23+W23&gt;0</formula>
    </cfRule>
  </conditionalFormatting>
  <conditionalFormatting sqref="Y23">
    <cfRule type="expression" dxfId="1256" priority="1437">
      <formula>Q23+S23+U23+W23&gt;0</formula>
    </cfRule>
  </conditionalFormatting>
  <conditionalFormatting sqref="Z23">
    <cfRule type="expression" dxfId="1255" priority="1436">
      <formula>Q23+S23+U23+W23+Y23&gt;0</formula>
    </cfRule>
  </conditionalFormatting>
  <conditionalFormatting sqref="AA23">
    <cfRule type="expression" dxfId="1254" priority="1435">
      <formula>Q23+S23+U23+W23+Y23&gt;0</formula>
    </cfRule>
  </conditionalFormatting>
  <conditionalFormatting sqref="AB23">
    <cfRule type="expression" dxfId="1253" priority="1434">
      <formula>Q23+S23+U23+W23+Y23+AA23&gt;0</formula>
    </cfRule>
  </conditionalFormatting>
  <conditionalFormatting sqref="AC23">
    <cfRule type="expression" dxfId="1252" priority="1433">
      <formula>Q23+S23+U23+W23+Y23+AA23&gt;0</formula>
    </cfRule>
  </conditionalFormatting>
  <conditionalFormatting sqref="AD23">
    <cfRule type="expression" dxfId="1251" priority="1432">
      <formula>Q23+S23+U23+W23+Y23+AA23+AC23&gt;0</formula>
    </cfRule>
  </conditionalFormatting>
  <conditionalFormatting sqref="AE23">
    <cfRule type="expression" dxfId="1250" priority="1431">
      <formula>Q23+S23+U23+W23+Y23+AA23+AC23&gt;0</formula>
    </cfRule>
  </conditionalFormatting>
  <conditionalFormatting sqref="AF23">
    <cfRule type="expression" dxfId="1249" priority="1430">
      <formula>Q23+S23+U23+W23+Y23+AA23+AC23+AE23&gt;0</formula>
    </cfRule>
  </conditionalFormatting>
  <conditionalFormatting sqref="AG23">
    <cfRule type="expression" dxfId="1248" priority="1429">
      <formula>Q23+S23+U23+W23+Y23+AA23+AC23+AE23&gt;0</formula>
    </cfRule>
  </conditionalFormatting>
  <conditionalFormatting sqref="AH23">
    <cfRule type="expression" dxfId="1247" priority="1428">
      <formula>Q23+S23+U23+W23+Y23+AA23+AC23+AE23+AG23&gt;0</formula>
    </cfRule>
  </conditionalFormatting>
  <conditionalFormatting sqref="AI23">
    <cfRule type="expression" dxfId="1246" priority="1427">
      <formula>Q23+S23+U23+W23+Y23+AA23+AC23+AE23+AG23&gt;0</formula>
    </cfRule>
  </conditionalFormatting>
  <conditionalFormatting sqref="AL23">
    <cfRule type="expression" dxfId="1245" priority="1425">
      <formula>Q23+S23+U23+W23+Y23+AA23+AC23+AE23+AG23+AM23+AK23&gt;0</formula>
    </cfRule>
  </conditionalFormatting>
  <conditionalFormatting sqref="AN23">
    <cfRule type="expression" dxfId="1244" priority="1424">
      <formula>Q23+S23+U23+W23+Y23+AA23+AC23+AE23+AG23+AO23+AK23+AM23&gt;0</formula>
    </cfRule>
  </conditionalFormatting>
  <conditionalFormatting sqref="AJ23">
    <cfRule type="expression" dxfId="1243" priority="1379">
      <formula>Q23+S23+U23+W23+Y23+AA23+AC23+AE23+AG23+AI23&gt;0</formula>
    </cfRule>
  </conditionalFormatting>
  <conditionalFormatting sqref="AM23">
    <cfRule type="expression" dxfId="1242" priority="1377">
      <formula>Q23+S23+U23+W23+Y23+AA23+AC23+AE23+AG23+AI23+AK23&gt;0</formula>
    </cfRule>
  </conditionalFormatting>
  <conditionalFormatting sqref="AO23">
    <cfRule type="expression" dxfId="1241" priority="1376">
      <formula>Q23+S23+U23+W23+Y23+AA23+AC23+AE23+AG23+AI23+AK23+AM23&gt;0</formula>
    </cfRule>
  </conditionalFormatting>
  <conditionalFormatting sqref="R24">
    <cfRule type="expression" dxfId="1240" priority="1349">
      <formula>Q24&gt;0</formula>
    </cfRule>
  </conditionalFormatting>
  <conditionalFormatting sqref="S24">
    <cfRule type="expression" dxfId="1239" priority="1348">
      <formula>Q24&gt;0</formula>
    </cfRule>
  </conditionalFormatting>
  <conditionalFormatting sqref="T24">
    <cfRule type="expression" dxfId="1238" priority="1347">
      <formula>Q24+S24&gt;0</formula>
    </cfRule>
  </conditionalFormatting>
  <conditionalFormatting sqref="U24">
    <cfRule type="expression" dxfId="1237" priority="1346">
      <formula>Q24+S24&gt;0</formula>
    </cfRule>
  </conditionalFormatting>
  <conditionalFormatting sqref="V24">
    <cfRule type="expression" dxfId="1236" priority="1345">
      <formula>Q24+S24+U24&gt;0</formula>
    </cfRule>
  </conditionalFormatting>
  <conditionalFormatting sqref="W24">
    <cfRule type="expression" dxfId="1235" priority="1344">
      <formula>Q24+S24+U24&gt;0</formula>
    </cfRule>
  </conditionalFormatting>
  <conditionalFormatting sqref="X24">
    <cfRule type="expression" dxfId="1234" priority="1343">
      <formula>Q24+S24+U24+W24&gt;0</formula>
    </cfRule>
  </conditionalFormatting>
  <conditionalFormatting sqref="Y24">
    <cfRule type="expression" dxfId="1233" priority="1342">
      <formula>Q24+S24+U24+W24&gt;0</formula>
    </cfRule>
  </conditionalFormatting>
  <conditionalFormatting sqref="Z24">
    <cfRule type="expression" dxfId="1232" priority="1341">
      <formula>Q24+S24+U24+W24+Y24&gt;0</formula>
    </cfRule>
  </conditionalFormatting>
  <conditionalFormatting sqref="AA24">
    <cfRule type="expression" dxfId="1231" priority="1340">
      <formula>Q24+S24+U24+W24+Y24&gt;0</formula>
    </cfRule>
  </conditionalFormatting>
  <conditionalFormatting sqref="AB24">
    <cfRule type="expression" dxfId="1230" priority="1339">
      <formula>Q24+S24+U24+W24+Y24+AA24&gt;0</formula>
    </cfRule>
  </conditionalFormatting>
  <conditionalFormatting sqref="AC24">
    <cfRule type="expression" dxfId="1229" priority="1338">
      <formula>Q24+S24+U24+W24+Y24+AA24&gt;0</formula>
    </cfRule>
  </conditionalFormatting>
  <conditionalFormatting sqref="AD24">
    <cfRule type="expression" dxfId="1228" priority="1337">
      <formula>Q24+S24+U24+W24+Y24+AA24+AC24&gt;0</formula>
    </cfRule>
  </conditionalFormatting>
  <conditionalFormatting sqref="AE24">
    <cfRule type="expression" dxfId="1227" priority="1336">
      <formula>Q24+S24+U24+W24+Y24+AA24+AC24&gt;0</formula>
    </cfRule>
  </conditionalFormatting>
  <conditionalFormatting sqref="AF24">
    <cfRule type="expression" dxfId="1226" priority="1335">
      <formula>Q24+S24+U24+W24+Y24+AA24+AC24+AE24&gt;0</formula>
    </cfRule>
  </conditionalFormatting>
  <conditionalFormatting sqref="AG24">
    <cfRule type="expression" dxfId="1225" priority="1334">
      <formula>Q24+S24+U24+W24+Y24+AA24+AC24+AE24&gt;0</formula>
    </cfRule>
  </conditionalFormatting>
  <conditionalFormatting sqref="AH24">
    <cfRule type="expression" dxfId="1224" priority="1333">
      <formula>Q24+S24+U24+W24+Y24+AA24+AC24+AE24+AG24&gt;0</formula>
    </cfRule>
  </conditionalFormatting>
  <conditionalFormatting sqref="AI24">
    <cfRule type="expression" dxfId="1223" priority="1332">
      <formula>Q24+S24+U24+W24+Y24+AA24+AC24+AE24+AG24&gt;0</formula>
    </cfRule>
  </conditionalFormatting>
  <conditionalFormatting sqref="AL24">
    <cfRule type="expression" dxfId="1222" priority="1330">
      <formula>Q24+S24+U24+W24+Y24+AA24+AC24+AE24+AG24+AM24+AK24&gt;0</formula>
    </cfRule>
  </conditionalFormatting>
  <conditionalFormatting sqref="AN24">
    <cfRule type="expression" dxfId="1221" priority="1329">
      <formula>Q24+S24+U24+W24+Y24+AA24+AC24+AE24+AG24+AO24+AK24+AM24&gt;0</formula>
    </cfRule>
  </conditionalFormatting>
  <conditionalFormatting sqref="AJ24">
    <cfRule type="expression" dxfId="1220" priority="1328">
      <formula>Q24+S24+U24+W24+Y24+AA24+AC24+AE24+AG24+AI24&gt;0</formula>
    </cfRule>
  </conditionalFormatting>
  <conditionalFormatting sqref="AM24">
    <cfRule type="expression" dxfId="1219" priority="1326">
      <formula>Q24+S24+U24+W24+Y24+AA24+AC24+AE24+AG24+AI24+AK24&gt;0</formula>
    </cfRule>
  </conditionalFormatting>
  <conditionalFormatting sqref="AO24">
    <cfRule type="expression" dxfId="1218" priority="1325">
      <formula>Q24+S24+U24+W24+Y24+AA24+AC24+AE24+AG24+AI24+AK24+AM24&gt;0</formula>
    </cfRule>
  </conditionalFormatting>
  <conditionalFormatting sqref="R25">
    <cfRule type="expression" dxfId="1217" priority="1324">
      <formula>Q25&gt;0</formula>
    </cfRule>
  </conditionalFormatting>
  <conditionalFormatting sqref="S25">
    <cfRule type="expression" dxfId="1216" priority="1323">
      <formula>Q25&gt;0</formula>
    </cfRule>
  </conditionalFormatting>
  <conditionalFormatting sqref="T25">
    <cfRule type="expression" dxfId="1215" priority="1322">
      <formula>Q25+S25&gt;0</formula>
    </cfRule>
  </conditionalFormatting>
  <conditionalFormatting sqref="U25">
    <cfRule type="expression" dxfId="1214" priority="1321">
      <formula>Q25+S25&gt;0</formula>
    </cfRule>
  </conditionalFormatting>
  <conditionalFormatting sqref="V25">
    <cfRule type="expression" dxfId="1213" priority="1320">
      <formula>Q25+S25+U25&gt;0</formula>
    </cfRule>
  </conditionalFormatting>
  <conditionalFormatting sqref="W25">
    <cfRule type="expression" dxfId="1212" priority="1319">
      <formula>Q25+S25+U25&gt;0</formula>
    </cfRule>
  </conditionalFormatting>
  <conditionalFormatting sqref="X25">
    <cfRule type="expression" dxfId="1211" priority="1318">
      <formula>Q25+S25+U25+W25&gt;0</formula>
    </cfRule>
  </conditionalFormatting>
  <conditionalFormatting sqref="Y25">
    <cfRule type="expression" dxfId="1210" priority="1317">
      <formula>Q25+S25+U25+W25&gt;0</formula>
    </cfRule>
  </conditionalFormatting>
  <conditionalFormatting sqref="Z25">
    <cfRule type="expression" dxfId="1209" priority="1316">
      <formula>Q25+S25+U25+W25+Y25&gt;0</formula>
    </cfRule>
  </conditionalFormatting>
  <conditionalFormatting sqref="AA25">
    <cfRule type="expression" dxfId="1208" priority="1315">
      <formula>Q25+S25+U25+W25+Y25&gt;0</formula>
    </cfRule>
  </conditionalFormatting>
  <conditionalFormatting sqref="AB25">
    <cfRule type="expression" dxfId="1207" priority="1314">
      <formula>Q25+S25+U25+W25+Y25+AA25&gt;0</formula>
    </cfRule>
  </conditionalFormatting>
  <conditionalFormatting sqref="AC25">
    <cfRule type="expression" dxfId="1206" priority="1313">
      <formula>Q25+S25+U25+W25+Y25+AA25&gt;0</formula>
    </cfRule>
  </conditionalFormatting>
  <conditionalFormatting sqref="AD25">
    <cfRule type="expression" dxfId="1205" priority="1312">
      <formula>Q25+S25+U25+W25+Y25+AA25+AC25&gt;0</formula>
    </cfRule>
  </conditionalFormatting>
  <conditionalFormatting sqref="AE25">
    <cfRule type="expression" dxfId="1204" priority="1311">
      <formula>Q25+S25+U25+W25+Y25+AA25+AC25&gt;0</formula>
    </cfRule>
  </conditionalFormatting>
  <conditionalFormatting sqref="AF25">
    <cfRule type="expression" dxfId="1203" priority="1310">
      <formula>Q25+S25+U25+W25+Y25+AA25+AC25+AE25&gt;0</formula>
    </cfRule>
  </conditionalFormatting>
  <conditionalFormatting sqref="AG25">
    <cfRule type="expression" dxfId="1202" priority="1309">
      <formula>Q25+S25+U25+W25+Y25+AA25+AC25+AE25&gt;0</formula>
    </cfRule>
  </conditionalFormatting>
  <conditionalFormatting sqref="AH25">
    <cfRule type="expression" dxfId="1201" priority="1308">
      <formula>Q25+S25+U25+W25+Y25+AA25+AC25+AE25+AG25&gt;0</formula>
    </cfRule>
  </conditionalFormatting>
  <conditionalFormatting sqref="AI25">
    <cfRule type="expression" dxfId="1200" priority="1307">
      <formula>Q25+S25+U25+W25+Y25+AA25+AC25+AE25+AG25&gt;0</formula>
    </cfRule>
  </conditionalFormatting>
  <conditionalFormatting sqref="AL25">
    <cfRule type="expression" dxfId="1199" priority="1305">
      <formula>Q25+S25+U25+W25+Y25+AA25+AC25+AE25+AG25+AM25+AK25&gt;0</formula>
    </cfRule>
  </conditionalFormatting>
  <conditionalFormatting sqref="AN25">
    <cfRule type="expression" dxfId="1198" priority="1304">
      <formula>Q25+S25+U25+W25+Y25+AA25+AC25+AE25+AG25+AO25+AK25+AM25&gt;0</formula>
    </cfRule>
  </conditionalFormatting>
  <conditionalFormatting sqref="AJ25">
    <cfRule type="expression" dxfId="1197" priority="1303">
      <formula>Q25+S25+U25+W25+Y25+AA25+AC25+AE25+AG25+AI25&gt;0</formula>
    </cfRule>
  </conditionalFormatting>
  <conditionalFormatting sqref="AM25">
    <cfRule type="expression" dxfId="1196" priority="1301">
      <formula>Q25+S25+U25+W25+Y25+AA25+AC25+AE25+AG25+AI25+AK25&gt;0</formula>
    </cfRule>
  </conditionalFormatting>
  <conditionalFormatting sqref="AO25">
    <cfRule type="expression" dxfId="1195" priority="1300">
      <formula>Q25+S25+U25+W25+Y25+AA25+AC25+AE25+AG25+AI25+AK25+AM25&gt;0</formula>
    </cfRule>
  </conditionalFormatting>
  <conditionalFormatting sqref="R26">
    <cfRule type="expression" dxfId="1194" priority="1299">
      <formula>Q26&gt;0</formula>
    </cfRule>
  </conditionalFormatting>
  <conditionalFormatting sqref="S26">
    <cfRule type="expression" dxfId="1193" priority="1298">
      <formula>Q26&gt;0</formula>
    </cfRule>
  </conditionalFormatting>
  <conditionalFormatting sqref="T26">
    <cfRule type="expression" dxfId="1192" priority="1297">
      <formula>Q26+S26&gt;0</formula>
    </cfRule>
  </conditionalFormatting>
  <conditionalFormatting sqref="U26">
    <cfRule type="expression" dxfId="1191" priority="1296">
      <formula>Q26+S26&gt;0</formula>
    </cfRule>
  </conditionalFormatting>
  <conditionalFormatting sqref="V26">
    <cfRule type="expression" dxfId="1190" priority="1295">
      <formula>Q26+S26+U26&gt;0</formula>
    </cfRule>
  </conditionalFormatting>
  <conditionalFormatting sqref="W26">
    <cfRule type="expression" dxfId="1189" priority="1294">
      <formula>Q26+S26+U26&gt;0</formula>
    </cfRule>
  </conditionalFormatting>
  <conditionalFormatting sqref="X26">
    <cfRule type="expression" dxfId="1188" priority="1293">
      <formula>Q26+S26+U26+W26&gt;0</formula>
    </cfRule>
  </conditionalFormatting>
  <conditionalFormatting sqref="Y26">
    <cfRule type="expression" dxfId="1187" priority="1292">
      <formula>Q26+S26+U26+W26&gt;0</formula>
    </cfRule>
  </conditionalFormatting>
  <conditionalFormatting sqref="Z26">
    <cfRule type="expression" dxfId="1186" priority="1291">
      <formula>Q26+S26+U26+W26+Y26&gt;0</formula>
    </cfRule>
  </conditionalFormatting>
  <conditionalFormatting sqref="AA26">
    <cfRule type="expression" dxfId="1185" priority="1290">
      <formula>Q26+S26+U26+W26+Y26&gt;0</formula>
    </cfRule>
  </conditionalFormatting>
  <conditionalFormatting sqref="AB26">
    <cfRule type="expression" dxfId="1184" priority="1289">
      <formula>Q26+S26+U26+W26+Y26+AA26&gt;0</formula>
    </cfRule>
  </conditionalFormatting>
  <conditionalFormatting sqref="AC26">
    <cfRule type="expression" dxfId="1183" priority="1288">
      <formula>Q26+S26+U26+W26+Y26+AA26&gt;0</formula>
    </cfRule>
  </conditionalFormatting>
  <conditionalFormatting sqref="AD26">
    <cfRule type="expression" dxfId="1182" priority="1287">
      <formula>Q26+S26+U26+W26+Y26+AA26+AC26&gt;0</formula>
    </cfRule>
  </conditionalFormatting>
  <conditionalFormatting sqref="AE26">
    <cfRule type="expression" dxfId="1181" priority="1286">
      <formula>Q26+S26+U26+W26+Y26+AA26+AC26&gt;0</formula>
    </cfRule>
  </conditionalFormatting>
  <conditionalFormatting sqref="AF26">
    <cfRule type="expression" dxfId="1180" priority="1285">
      <formula>Q26+S26+U26+W26+Y26+AA26+AC26+AE26&gt;0</formula>
    </cfRule>
  </conditionalFormatting>
  <conditionalFormatting sqref="AG26">
    <cfRule type="expression" dxfId="1179" priority="1284">
      <formula>Q26+S26+U26+W26+Y26+AA26+AC26+AE26&gt;0</formula>
    </cfRule>
  </conditionalFormatting>
  <conditionalFormatting sqref="AH26">
    <cfRule type="expression" dxfId="1178" priority="1283">
      <formula>Q26+S26+U26+W26+Y26+AA26+AC26+AE26+AG26&gt;0</formula>
    </cfRule>
  </conditionalFormatting>
  <conditionalFormatting sqref="AI26">
    <cfRule type="expression" dxfId="1177" priority="1282">
      <formula>Q26+S26+U26+W26+Y26+AA26+AC26+AE26+AG26&gt;0</formula>
    </cfRule>
  </conditionalFormatting>
  <conditionalFormatting sqref="AL26">
    <cfRule type="expression" dxfId="1176" priority="1280">
      <formula>Q26+S26+U26+W26+Y26+AA26+AC26+AE26+AG26+AM26+AK26&gt;0</formula>
    </cfRule>
  </conditionalFormatting>
  <conditionalFormatting sqref="AN26">
    <cfRule type="expression" dxfId="1175" priority="1279">
      <formula>Q26+S26+U26+W26+Y26+AA26+AC26+AE26+AG26+AO26+AK26+AM26&gt;0</formula>
    </cfRule>
  </conditionalFormatting>
  <conditionalFormatting sqref="AJ26">
    <cfRule type="expression" dxfId="1174" priority="1278">
      <formula>Q26+S26+U26+W26+Y26+AA26+AC26+AE26+AG26+AI26&gt;0</formula>
    </cfRule>
  </conditionalFormatting>
  <conditionalFormatting sqref="AM26">
    <cfRule type="expression" dxfId="1173" priority="1276">
      <formula>Q26+S26+U26+W26+Y26+AA26+AC26+AE26+AG26+AI26+AK26&gt;0</formula>
    </cfRule>
  </conditionalFormatting>
  <conditionalFormatting sqref="AO26">
    <cfRule type="expression" dxfId="1172" priority="1275">
      <formula>Q26+S26+U26+W26+Y26+AA26+AC26+AE26+AG26+AI26+AK26+AM26&gt;0</formula>
    </cfRule>
  </conditionalFormatting>
  <conditionalFormatting sqref="R27">
    <cfRule type="expression" dxfId="1171" priority="1274">
      <formula>Q27&gt;0</formula>
    </cfRule>
  </conditionalFormatting>
  <conditionalFormatting sqref="S27">
    <cfRule type="expression" dxfId="1170" priority="1273">
      <formula>Q27&gt;0</formula>
    </cfRule>
  </conditionalFormatting>
  <conditionalFormatting sqref="T27">
    <cfRule type="expression" dxfId="1169" priority="1272">
      <formula>Q27+S27&gt;0</formula>
    </cfRule>
  </conditionalFormatting>
  <conditionalFormatting sqref="U27">
    <cfRule type="expression" dxfId="1168" priority="1271">
      <formula>Q27+S27&gt;0</formula>
    </cfRule>
  </conditionalFormatting>
  <conditionalFormatting sqref="V27">
    <cfRule type="expression" dxfId="1167" priority="1270">
      <formula>Q27+S27+U27&gt;0</formula>
    </cfRule>
  </conditionalFormatting>
  <conditionalFormatting sqref="W27">
    <cfRule type="expression" dxfId="1166" priority="1269">
      <formula>Q27+S27+U27&gt;0</formula>
    </cfRule>
  </conditionalFormatting>
  <conditionalFormatting sqref="X27">
    <cfRule type="expression" dxfId="1165" priority="1268">
      <formula>Q27+S27+U27+W27&gt;0</formula>
    </cfRule>
  </conditionalFormatting>
  <conditionalFormatting sqref="Y27">
    <cfRule type="expression" dxfId="1164" priority="1267">
      <formula>Q27+S27+U27+W27&gt;0</formula>
    </cfRule>
  </conditionalFormatting>
  <conditionalFormatting sqref="Z27">
    <cfRule type="expression" dxfId="1163" priority="1266">
      <formula>Q27+S27+U27+W27+Y27&gt;0</formula>
    </cfRule>
  </conditionalFormatting>
  <conditionalFormatting sqref="AA27">
    <cfRule type="expression" dxfId="1162" priority="1265">
      <formula>Q27+S27+U27+W27+Y27&gt;0</formula>
    </cfRule>
  </conditionalFormatting>
  <conditionalFormatting sqref="AB27">
    <cfRule type="expression" dxfId="1161" priority="1264">
      <formula>Q27+S27+U27+W27+Y27+AA27&gt;0</formula>
    </cfRule>
  </conditionalFormatting>
  <conditionalFormatting sqref="AC27">
    <cfRule type="expression" dxfId="1160" priority="1263">
      <formula>Q27+S27+U27+W27+Y27+AA27&gt;0</formula>
    </cfRule>
  </conditionalFormatting>
  <conditionalFormatting sqref="AD27">
    <cfRule type="expression" dxfId="1159" priority="1262">
      <formula>Q27+S27+U27+W27+Y27+AA27+AC27&gt;0</formula>
    </cfRule>
  </conditionalFormatting>
  <conditionalFormatting sqref="AE27">
    <cfRule type="expression" dxfId="1158" priority="1261">
      <formula>Q27+S27+U27+W27+Y27+AA27+AC27&gt;0</formula>
    </cfRule>
  </conditionalFormatting>
  <conditionalFormatting sqref="AF27">
    <cfRule type="expression" dxfId="1157" priority="1260">
      <formula>Q27+S27+U27+W27+Y27+AA27+AC27+AE27&gt;0</formula>
    </cfRule>
  </conditionalFormatting>
  <conditionalFormatting sqref="AG27">
    <cfRule type="expression" dxfId="1156" priority="1259">
      <formula>Q27+S27+U27+W27+Y27+AA27+AC27+AE27&gt;0</formula>
    </cfRule>
  </conditionalFormatting>
  <conditionalFormatting sqref="AH27">
    <cfRule type="expression" dxfId="1155" priority="1258">
      <formula>Q27+S27+U27+W27+Y27+AA27+AC27+AE27+AG27&gt;0</formula>
    </cfRule>
  </conditionalFormatting>
  <conditionalFormatting sqref="AI27">
    <cfRule type="expression" dxfId="1154" priority="1257">
      <formula>Q27+S27+U27+W27+Y27+AA27+AC27+AE27+AG27&gt;0</formula>
    </cfRule>
  </conditionalFormatting>
  <conditionalFormatting sqref="AL27">
    <cfRule type="expression" dxfId="1153" priority="1255">
      <formula>Q27+S27+U27+W27+Y27+AA27+AC27+AE27+AG27+AM27+AK27&gt;0</formula>
    </cfRule>
  </conditionalFormatting>
  <conditionalFormatting sqref="AN27">
    <cfRule type="expression" dxfId="1152" priority="1254">
      <formula>Q27+S27+U27+W27+Y27+AA27+AC27+AE27+AG27+AO27+AK27+AM27&gt;0</formula>
    </cfRule>
  </conditionalFormatting>
  <conditionalFormatting sqref="AJ27">
    <cfRule type="expression" dxfId="1151" priority="1253">
      <formula>Q27+S27+U27+W27+Y27+AA27+AC27+AE27+AG27+AI27&gt;0</formula>
    </cfRule>
  </conditionalFormatting>
  <conditionalFormatting sqref="AM27">
    <cfRule type="expression" dxfId="1150" priority="1251">
      <formula>Q27+S27+U27+W27+Y27+AA27+AC27+AE27+AG27+AI27+AK27&gt;0</formula>
    </cfRule>
  </conditionalFormatting>
  <conditionalFormatting sqref="AO27">
    <cfRule type="expression" dxfId="1149" priority="1250">
      <formula>Q27+S27+U27+W27+Y27+AA27+AC27+AE27+AG27+AI27+AK27+AM27&gt;0</formula>
    </cfRule>
  </conditionalFormatting>
  <conditionalFormatting sqref="R28">
    <cfRule type="expression" dxfId="1148" priority="1249">
      <formula>Q28&gt;0</formula>
    </cfRule>
  </conditionalFormatting>
  <conditionalFormatting sqref="S28">
    <cfRule type="expression" dxfId="1147" priority="1248">
      <formula>Q28&gt;0</formula>
    </cfRule>
  </conditionalFormatting>
  <conditionalFormatting sqref="T28">
    <cfRule type="expression" dxfId="1146" priority="1247">
      <formula>Q28+S28&gt;0</formula>
    </cfRule>
  </conditionalFormatting>
  <conditionalFormatting sqref="U28">
    <cfRule type="expression" dxfId="1145" priority="1246">
      <formula>Q28+S28&gt;0</formula>
    </cfRule>
  </conditionalFormatting>
  <conditionalFormatting sqref="V28">
    <cfRule type="expression" dxfId="1144" priority="1245">
      <formula>Q28+S28+U28&gt;0</formula>
    </cfRule>
  </conditionalFormatting>
  <conditionalFormatting sqref="W28">
    <cfRule type="expression" dxfId="1143" priority="1244">
      <formula>Q28+S28+U28&gt;0</formula>
    </cfRule>
  </conditionalFormatting>
  <conditionalFormatting sqref="X28">
    <cfRule type="expression" dxfId="1142" priority="1243">
      <formula>Q28+S28+U28+W28&gt;0</formula>
    </cfRule>
  </conditionalFormatting>
  <conditionalFormatting sqref="Y28">
    <cfRule type="expression" dxfId="1141" priority="1242">
      <formula>Q28+S28+U28+W28&gt;0</formula>
    </cfRule>
  </conditionalFormatting>
  <conditionalFormatting sqref="Z28">
    <cfRule type="expression" dxfId="1140" priority="1241">
      <formula>Q28+S28+U28+W28+Y28&gt;0</formula>
    </cfRule>
  </conditionalFormatting>
  <conditionalFormatting sqref="AA28">
    <cfRule type="expression" dxfId="1139" priority="1240">
      <formula>Q28+S28+U28+W28+Y28&gt;0</formula>
    </cfRule>
  </conditionalFormatting>
  <conditionalFormatting sqref="AB28">
    <cfRule type="expression" dxfId="1138" priority="1239">
      <formula>Q28+S28+U28+W28+Y28+AA28&gt;0</formula>
    </cfRule>
  </conditionalFormatting>
  <conditionalFormatting sqref="AC28">
    <cfRule type="expression" dxfId="1137" priority="1238">
      <formula>Q28+S28+U28+W28+Y28+AA28&gt;0</formula>
    </cfRule>
  </conditionalFormatting>
  <conditionalFormatting sqref="AD28">
    <cfRule type="expression" dxfId="1136" priority="1237">
      <formula>Q28+S28+U28+W28+Y28+AA28+AC28&gt;0</formula>
    </cfRule>
  </conditionalFormatting>
  <conditionalFormatting sqref="AE28">
    <cfRule type="expression" dxfId="1135" priority="1236">
      <formula>Q28+S28+U28+W28+Y28+AA28+AC28&gt;0</formula>
    </cfRule>
  </conditionalFormatting>
  <conditionalFormatting sqref="AF28">
    <cfRule type="expression" dxfId="1134" priority="1235">
      <formula>Q28+S28+U28+W28+Y28+AA28+AC28+AE28&gt;0</formula>
    </cfRule>
  </conditionalFormatting>
  <conditionalFormatting sqref="AG28">
    <cfRule type="expression" dxfId="1133" priority="1234">
      <formula>Q28+S28+U28+W28+Y28+AA28+AC28+AE28&gt;0</formula>
    </cfRule>
  </conditionalFormatting>
  <conditionalFormatting sqref="AH28">
    <cfRule type="expression" dxfId="1132" priority="1233">
      <formula>Q28+S28+U28+W28+Y28+AA28+AC28+AE28+AG28&gt;0</formula>
    </cfRule>
  </conditionalFormatting>
  <conditionalFormatting sqref="AI28">
    <cfRule type="expression" dxfId="1131" priority="1232">
      <formula>Q28+S28+U28+W28+Y28+AA28+AC28+AE28+AG28&gt;0</formula>
    </cfRule>
  </conditionalFormatting>
  <conditionalFormatting sqref="AL28">
    <cfRule type="expression" dxfId="1130" priority="1230">
      <formula>Q28+S28+U28+W28+Y28+AA28+AC28+AE28+AG28+AM28+AK28&gt;0</formula>
    </cfRule>
  </conditionalFormatting>
  <conditionalFormatting sqref="AN28">
    <cfRule type="expression" dxfId="1129" priority="1229">
      <formula>Q28+S28+U28+W28+Y28+AA28+AC28+AE28+AG28+AO28+AK28+AM28&gt;0</formula>
    </cfRule>
  </conditionalFormatting>
  <conditionalFormatting sqref="AJ28">
    <cfRule type="expression" dxfId="1128" priority="1228">
      <formula>Q28+S28+U28+W28+Y28+AA28+AC28+AE28+AG28+AI28&gt;0</formula>
    </cfRule>
  </conditionalFormatting>
  <conditionalFormatting sqref="AM28">
    <cfRule type="expression" dxfId="1127" priority="1226">
      <formula>Q28+S28+U28+W28+Y28+AA28+AC28+AE28+AG28+AI28+AK28&gt;0</formula>
    </cfRule>
  </conditionalFormatting>
  <conditionalFormatting sqref="AO28">
    <cfRule type="expression" dxfId="1126" priority="1225">
      <formula>Q28+S28+U28+W28+Y28+AA28+AC28+AE28+AG28+AI28+AK28+AM28&gt;0</formula>
    </cfRule>
  </conditionalFormatting>
  <conditionalFormatting sqref="R29">
    <cfRule type="expression" dxfId="1125" priority="1224">
      <formula>Q29&gt;0</formula>
    </cfRule>
  </conditionalFormatting>
  <conditionalFormatting sqref="S29">
    <cfRule type="expression" dxfId="1124" priority="1223">
      <formula>Q29&gt;0</formula>
    </cfRule>
  </conditionalFormatting>
  <conditionalFormatting sqref="T29">
    <cfRule type="expression" dxfId="1123" priority="1222">
      <formula>Q29+S29&gt;0</formula>
    </cfRule>
  </conditionalFormatting>
  <conditionalFormatting sqref="U29">
    <cfRule type="expression" dxfId="1122" priority="1221">
      <formula>Q29+S29&gt;0</formula>
    </cfRule>
  </conditionalFormatting>
  <conditionalFormatting sqref="V29">
    <cfRule type="expression" dxfId="1121" priority="1220">
      <formula>Q29+S29+U29&gt;0</formula>
    </cfRule>
  </conditionalFormatting>
  <conditionalFormatting sqref="W29">
    <cfRule type="expression" dxfId="1120" priority="1219">
      <formula>Q29+S29+U29&gt;0</formula>
    </cfRule>
  </conditionalFormatting>
  <conditionalFormatting sqref="X29">
    <cfRule type="expression" dxfId="1119" priority="1218">
      <formula>Q29+S29+U29+W29&gt;0</formula>
    </cfRule>
  </conditionalFormatting>
  <conditionalFormatting sqref="Y29">
    <cfRule type="expression" dxfId="1118" priority="1217">
      <formula>Q29+S29+U29+W29&gt;0</formula>
    </cfRule>
  </conditionalFormatting>
  <conditionalFormatting sqref="Z29">
    <cfRule type="expression" dxfId="1117" priority="1216">
      <formula>Q29+S29+U29+W29+Y29&gt;0</formula>
    </cfRule>
  </conditionalFormatting>
  <conditionalFormatting sqref="AA29">
    <cfRule type="expression" dxfId="1116" priority="1215">
      <formula>Q29+S29+U29+W29+Y29&gt;0</formula>
    </cfRule>
  </conditionalFormatting>
  <conditionalFormatting sqref="AB29">
    <cfRule type="expression" dxfId="1115" priority="1214">
      <formula>Q29+S29+U29+W29+Y29+AA29&gt;0</formula>
    </cfRule>
  </conditionalFormatting>
  <conditionalFormatting sqref="AC29">
    <cfRule type="expression" dxfId="1114" priority="1213">
      <formula>Q29+S29+U29+W29+Y29+AA29&gt;0</formula>
    </cfRule>
  </conditionalFormatting>
  <conditionalFormatting sqref="AD29">
    <cfRule type="expression" dxfId="1113" priority="1212">
      <formula>Q29+S29+U29+W29+Y29+AA29+AC29&gt;0</formula>
    </cfRule>
  </conditionalFormatting>
  <conditionalFormatting sqref="AE29">
    <cfRule type="expression" dxfId="1112" priority="1211">
      <formula>Q29+S29+U29+W29+Y29+AA29+AC29&gt;0</formula>
    </cfRule>
  </conditionalFormatting>
  <conditionalFormatting sqref="AF29">
    <cfRule type="expression" dxfId="1111" priority="1210">
      <formula>Q29+S29+U29+W29+Y29+AA29+AC29+AE29&gt;0</formula>
    </cfRule>
  </conditionalFormatting>
  <conditionalFormatting sqref="AG29">
    <cfRule type="expression" dxfId="1110" priority="1209">
      <formula>Q29+S29+U29+W29+Y29+AA29+AC29+AE29&gt;0</formula>
    </cfRule>
  </conditionalFormatting>
  <conditionalFormatting sqref="AH29">
    <cfRule type="expression" dxfId="1109" priority="1208">
      <formula>Q29+S29+U29+W29+Y29+AA29+AC29+AE29+AG29&gt;0</formula>
    </cfRule>
  </conditionalFormatting>
  <conditionalFormatting sqref="AI29">
    <cfRule type="expression" dxfId="1108" priority="1207">
      <formula>Q29+S29+U29+W29+Y29+AA29+AC29+AE29+AG29&gt;0</formula>
    </cfRule>
  </conditionalFormatting>
  <conditionalFormatting sqref="AL29">
    <cfRule type="expression" dxfId="1107" priority="1205">
      <formula>Q29+S29+U29+W29+Y29+AA29+AC29+AE29+AG29+AM29+AK29&gt;0</formula>
    </cfRule>
  </conditionalFormatting>
  <conditionalFormatting sqref="AN29">
    <cfRule type="expression" dxfId="1106" priority="1204">
      <formula>Q29+S29+U29+W29+Y29+AA29+AC29+AE29+AG29+AO29+AK29+AM29&gt;0</formula>
    </cfRule>
  </conditionalFormatting>
  <conditionalFormatting sqref="AJ29">
    <cfRule type="expression" dxfId="1105" priority="1203">
      <formula>Q29+S29+U29+W29+Y29+AA29+AC29+AE29+AG29+AI29&gt;0</formula>
    </cfRule>
  </conditionalFormatting>
  <conditionalFormatting sqref="AM29">
    <cfRule type="expression" dxfId="1104" priority="1201">
      <formula>Q29+S29+U29+W29+Y29+AA29+AC29+AE29+AG29+AI29+AK29&gt;0</formula>
    </cfRule>
  </conditionalFormatting>
  <conditionalFormatting sqref="AO29">
    <cfRule type="expression" dxfId="1103" priority="1200">
      <formula>Q29+S29+U29+W29+Y29+AA29+AC29+AE29+AG29+AI29+AK29+AM29&gt;0</formula>
    </cfRule>
  </conditionalFormatting>
  <conditionalFormatting sqref="R30">
    <cfRule type="expression" dxfId="1102" priority="1199">
      <formula>Q30&gt;0</formula>
    </cfRule>
  </conditionalFormatting>
  <conditionalFormatting sqref="S30">
    <cfRule type="expression" dxfId="1101" priority="1198">
      <formula>Q30&gt;0</formula>
    </cfRule>
  </conditionalFormatting>
  <conditionalFormatting sqref="T30">
    <cfRule type="expression" dxfId="1100" priority="1197">
      <formula>Q30+S30&gt;0</formula>
    </cfRule>
  </conditionalFormatting>
  <conditionalFormatting sqref="U30">
    <cfRule type="expression" dxfId="1099" priority="1196">
      <formula>Q30+S30&gt;0</formula>
    </cfRule>
  </conditionalFormatting>
  <conditionalFormatting sqref="V30">
    <cfRule type="expression" dxfId="1098" priority="1195">
      <formula>Q30+S30+U30&gt;0</formula>
    </cfRule>
  </conditionalFormatting>
  <conditionalFormatting sqref="W30">
    <cfRule type="expression" dxfId="1097" priority="1194">
      <formula>Q30+S30+U30&gt;0</formula>
    </cfRule>
  </conditionalFormatting>
  <conditionalFormatting sqref="X30">
    <cfRule type="expression" dxfId="1096" priority="1193">
      <formula>Q30+S30+U30+W30&gt;0</formula>
    </cfRule>
  </conditionalFormatting>
  <conditionalFormatting sqref="Y30">
    <cfRule type="expression" dxfId="1095" priority="1192">
      <formula>Q30+S30+U30+W30&gt;0</formula>
    </cfRule>
  </conditionalFormatting>
  <conditionalFormatting sqref="Z30">
    <cfRule type="expression" dxfId="1094" priority="1191">
      <formula>Q30+S30+U30+W30+Y30&gt;0</formula>
    </cfRule>
  </conditionalFormatting>
  <conditionalFormatting sqref="AA30">
    <cfRule type="expression" dxfId="1093" priority="1190">
      <formula>Q30+S30+U30+W30+Y30&gt;0</formula>
    </cfRule>
  </conditionalFormatting>
  <conditionalFormatting sqref="AB30">
    <cfRule type="expression" dxfId="1092" priority="1189">
      <formula>Q30+S30+U30+W30+Y30+AA30&gt;0</formula>
    </cfRule>
  </conditionalFormatting>
  <conditionalFormatting sqref="AC30">
    <cfRule type="expression" dxfId="1091" priority="1188">
      <formula>Q30+S30+U30+W30+Y30+AA30&gt;0</formula>
    </cfRule>
  </conditionalFormatting>
  <conditionalFormatting sqref="AD30">
    <cfRule type="expression" dxfId="1090" priority="1187">
      <formula>Q30+S30+U30+W30+Y30+AA30+AC30&gt;0</formula>
    </cfRule>
  </conditionalFormatting>
  <conditionalFormatting sqref="AE30">
    <cfRule type="expression" dxfId="1089" priority="1186">
      <formula>Q30+S30+U30+W30+Y30+AA30+AC30&gt;0</formula>
    </cfRule>
  </conditionalFormatting>
  <conditionalFormatting sqref="AF30">
    <cfRule type="expression" dxfId="1088" priority="1185">
      <formula>Q30+S30+U30+W30+Y30+AA30+AC30+AE30&gt;0</formula>
    </cfRule>
  </conditionalFormatting>
  <conditionalFormatting sqref="AG30">
    <cfRule type="expression" dxfId="1087" priority="1184">
      <formula>Q30+S30+U30+W30+Y30+AA30+AC30+AE30&gt;0</formula>
    </cfRule>
  </conditionalFormatting>
  <conditionalFormatting sqref="AH30">
    <cfRule type="expression" dxfId="1086" priority="1183">
      <formula>Q30+S30+U30+W30+Y30+AA30+AC30+AE30+AG30&gt;0</formula>
    </cfRule>
  </conditionalFormatting>
  <conditionalFormatting sqref="AI30">
    <cfRule type="expression" dxfId="1085" priority="1182">
      <formula>Q30+S30+U30+W30+Y30+AA30+AC30+AE30+AG30&gt;0</formula>
    </cfRule>
  </conditionalFormatting>
  <conditionalFormatting sqref="AL30">
    <cfRule type="expression" dxfId="1084" priority="1180">
      <formula>Q30+S30+U30+W30+Y30+AA30+AC30+AE30+AG30+AM30+AK30&gt;0</formula>
    </cfRule>
  </conditionalFormatting>
  <conditionalFormatting sqref="AN30">
    <cfRule type="expression" dxfId="1083" priority="1179">
      <formula>Q30+S30+U30+W30+Y30+AA30+AC30+AE30+AG30+AO30+AK30+AM30&gt;0</formula>
    </cfRule>
  </conditionalFormatting>
  <conditionalFormatting sqref="AJ30">
    <cfRule type="expression" dxfId="1082" priority="1178">
      <formula>Q30+S30+U30+W30+Y30+AA30+AC30+AE30+AG30+AI30&gt;0</formula>
    </cfRule>
  </conditionalFormatting>
  <conditionalFormatting sqref="AM30">
    <cfRule type="expression" dxfId="1081" priority="1176">
      <formula>Q30+S30+U30+W30+Y30+AA30+AC30+AE30+AG30+AI30+AK30&gt;0</formula>
    </cfRule>
  </conditionalFormatting>
  <conditionalFormatting sqref="AO30">
    <cfRule type="expression" dxfId="1080" priority="1175">
      <formula>Q30+S30+U30+W30+Y30+AA30+AC30+AE30+AG30+AI30+AK30+AM30&gt;0</formula>
    </cfRule>
  </conditionalFormatting>
  <conditionalFormatting sqref="R31">
    <cfRule type="expression" dxfId="1079" priority="1174">
      <formula>Q31&gt;0</formula>
    </cfRule>
  </conditionalFormatting>
  <conditionalFormatting sqref="S31">
    <cfRule type="expression" dxfId="1078" priority="1173">
      <formula>Q31&gt;0</formula>
    </cfRule>
  </conditionalFormatting>
  <conditionalFormatting sqref="T31">
    <cfRule type="expression" dxfId="1077" priority="1172">
      <formula>Q31+S31&gt;0</formula>
    </cfRule>
  </conditionalFormatting>
  <conditionalFormatting sqref="U31">
    <cfRule type="expression" dxfId="1076" priority="1171">
      <formula>Q31+S31&gt;0</formula>
    </cfRule>
  </conditionalFormatting>
  <conditionalFormatting sqref="V31">
    <cfRule type="expression" dxfId="1075" priority="1170">
      <formula>Q31+S31+U31&gt;0</formula>
    </cfRule>
  </conditionalFormatting>
  <conditionalFormatting sqref="W31">
    <cfRule type="expression" dxfId="1074" priority="1169">
      <formula>Q31+S31+U31&gt;0</formula>
    </cfRule>
  </conditionalFormatting>
  <conditionalFormatting sqref="X31">
    <cfRule type="expression" dxfId="1073" priority="1168">
      <formula>Q31+S31+U31+W31&gt;0</formula>
    </cfRule>
  </conditionalFormatting>
  <conditionalFormatting sqref="Y31">
    <cfRule type="expression" dxfId="1072" priority="1167">
      <formula>Q31+S31+U31+W31&gt;0</formula>
    </cfRule>
  </conditionalFormatting>
  <conditionalFormatting sqref="Z31">
    <cfRule type="expression" dxfId="1071" priority="1166">
      <formula>Q31+S31+U31+W31+Y31&gt;0</formula>
    </cfRule>
  </conditionalFormatting>
  <conditionalFormatting sqref="AA31">
    <cfRule type="expression" dxfId="1070" priority="1165">
      <formula>Q31+S31+U31+W31+Y31&gt;0</formula>
    </cfRule>
  </conditionalFormatting>
  <conditionalFormatting sqref="AB31">
    <cfRule type="expression" dxfId="1069" priority="1164">
      <formula>Q31+S31+U31+W31+Y31+AA31&gt;0</formula>
    </cfRule>
  </conditionalFormatting>
  <conditionalFormatting sqref="AC31">
    <cfRule type="expression" dxfId="1068" priority="1163">
      <formula>Q31+S31+U31+W31+Y31+AA31&gt;0</formula>
    </cfRule>
  </conditionalFormatting>
  <conditionalFormatting sqref="AD31">
    <cfRule type="expression" dxfId="1067" priority="1162">
      <formula>Q31+S31+U31+W31+Y31+AA31+AC31&gt;0</formula>
    </cfRule>
  </conditionalFormatting>
  <conditionalFormatting sqref="AE31">
    <cfRule type="expression" dxfId="1066" priority="1161">
      <formula>Q31+S31+U31+W31+Y31+AA31+AC31&gt;0</formula>
    </cfRule>
  </conditionalFormatting>
  <conditionalFormatting sqref="AF31">
    <cfRule type="expression" dxfId="1065" priority="1160">
      <formula>Q31+S31+U31+W31+Y31+AA31+AC31+AE31&gt;0</formula>
    </cfRule>
  </conditionalFormatting>
  <conditionalFormatting sqref="AG31">
    <cfRule type="expression" dxfId="1064" priority="1159">
      <formula>Q31+S31+U31+W31+Y31+AA31+AC31+AE31&gt;0</formula>
    </cfRule>
  </conditionalFormatting>
  <conditionalFormatting sqref="AH31">
    <cfRule type="expression" dxfId="1063" priority="1158">
      <formula>Q31+S31+U31+W31+Y31+AA31+AC31+AE31+AG31&gt;0</formula>
    </cfRule>
  </conditionalFormatting>
  <conditionalFormatting sqref="AI31">
    <cfRule type="expression" dxfId="1062" priority="1157">
      <formula>Q31+S31+U31+W31+Y31+AA31+AC31+AE31+AG31&gt;0</formula>
    </cfRule>
  </conditionalFormatting>
  <conditionalFormatting sqref="AL31">
    <cfRule type="expression" dxfId="1061" priority="1155">
      <formula>Q31+S31+U31+W31+Y31+AA31+AC31+AE31+AG31+AM31+AK31&gt;0</formula>
    </cfRule>
  </conditionalFormatting>
  <conditionalFormatting sqref="AN31">
    <cfRule type="expression" dxfId="1060" priority="1154">
      <formula>Q31+S31+U31+W31+Y31+AA31+AC31+AE31+AG31+AO31+AK31+AM31&gt;0</formula>
    </cfRule>
  </conditionalFormatting>
  <conditionalFormatting sqref="AJ31">
    <cfRule type="expression" dxfId="1059" priority="1153">
      <formula>Q31+S31+U31+W31+Y31+AA31+AC31+AE31+AG31+AI31&gt;0</formula>
    </cfRule>
  </conditionalFormatting>
  <conditionalFormatting sqref="AM31">
    <cfRule type="expression" dxfId="1058" priority="1151">
      <formula>Q31+S31+U31+W31+Y31+AA31+AC31+AE31+AG31+AI31+AK31&gt;0</formula>
    </cfRule>
  </conditionalFormatting>
  <conditionalFormatting sqref="AO31">
    <cfRule type="expression" dxfId="1057" priority="1150">
      <formula>Q31+S31+U31+W31+Y31+AA31+AC31+AE31+AG31+AI31+AK31+AM31&gt;0</formula>
    </cfRule>
  </conditionalFormatting>
  <conditionalFormatting sqref="R32">
    <cfRule type="expression" dxfId="1056" priority="1149">
      <formula>Q32&gt;0</formula>
    </cfRule>
  </conditionalFormatting>
  <conditionalFormatting sqref="S32">
    <cfRule type="expression" dxfId="1055" priority="1148">
      <formula>Q32&gt;0</formula>
    </cfRule>
  </conditionalFormatting>
  <conditionalFormatting sqref="T32">
    <cfRule type="expression" dxfId="1054" priority="1147">
      <formula>Q32+S32&gt;0</formula>
    </cfRule>
  </conditionalFormatting>
  <conditionalFormatting sqref="U32">
    <cfRule type="expression" dxfId="1053" priority="1146">
      <formula>Q32+S32&gt;0</formula>
    </cfRule>
  </conditionalFormatting>
  <conditionalFormatting sqref="V32">
    <cfRule type="expression" dxfId="1052" priority="1145">
      <formula>Q32+S32+U32&gt;0</formula>
    </cfRule>
  </conditionalFormatting>
  <conditionalFormatting sqref="W32">
    <cfRule type="expression" dxfId="1051" priority="1144">
      <formula>Q32+S32+U32&gt;0</formula>
    </cfRule>
  </conditionalFormatting>
  <conditionalFormatting sqref="X32">
    <cfRule type="expression" dxfId="1050" priority="1143">
      <formula>Q32+S32+U32+W32&gt;0</formula>
    </cfRule>
  </conditionalFormatting>
  <conditionalFormatting sqref="Y32">
    <cfRule type="expression" dxfId="1049" priority="1142">
      <formula>Q32+S32+U32+W32&gt;0</formula>
    </cfRule>
  </conditionalFormatting>
  <conditionalFormatting sqref="Z32">
    <cfRule type="expression" dxfId="1048" priority="1141">
      <formula>Q32+S32+U32+W32+Y32&gt;0</formula>
    </cfRule>
  </conditionalFormatting>
  <conditionalFormatting sqref="AA32">
    <cfRule type="expression" dxfId="1047" priority="1140">
      <formula>Q32+S32+U32+W32+Y32&gt;0</formula>
    </cfRule>
  </conditionalFormatting>
  <conditionalFormatting sqref="AB32">
    <cfRule type="expression" dxfId="1046" priority="1139">
      <formula>Q32+S32+U32+W32+Y32+AA32&gt;0</formula>
    </cfRule>
  </conditionalFormatting>
  <conditionalFormatting sqref="AC32">
    <cfRule type="expression" dxfId="1045" priority="1138">
      <formula>Q32+S32+U32+W32+Y32+AA32&gt;0</formula>
    </cfRule>
  </conditionalFormatting>
  <conditionalFormatting sqref="AD32">
    <cfRule type="expression" dxfId="1044" priority="1137">
      <formula>Q32+S32+U32+W32+Y32+AA32+AC32&gt;0</formula>
    </cfRule>
  </conditionalFormatting>
  <conditionalFormatting sqref="AE32">
    <cfRule type="expression" dxfId="1043" priority="1136">
      <formula>Q32+S32+U32+W32+Y32+AA32+AC32&gt;0</formula>
    </cfRule>
  </conditionalFormatting>
  <conditionalFormatting sqref="AF32">
    <cfRule type="expression" dxfId="1042" priority="1135">
      <formula>Q32+S32+U32+W32+Y32+AA32+AC32+AE32&gt;0</formula>
    </cfRule>
  </conditionalFormatting>
  <conditionalFormatting sqref="AG32">
    <cfRule type="expression" dxfId="1041" priority="1134">
      <formula>Q32+S32+U32+W32+Y32+AA32+AC32+AE32&gt;0</formula>
    </cfRule>
  </conditionalFormatting>
  <conditionalFormatting sqref="AH32">
    <cfRule type="expression" dxfId="1040" priority="1133">
      <formula>Q32+S32+U32+W32+Y32+AA32+AC32+AE32+AG32&gt;0</formula>
    </cfRule>
  </conditionalFormatting>
  <conditionalFormatting sqref="AI32">
    <cfRule type="expression" dxfId="1039" priority="1132">
      <formula>Q32+S32+U32+W32+Y32+AA32+AC32+AE32+AG32&gt;0</formula>
    </cfRule>
  </conditionalFormatting>
  <conditionalFormatting sqref="AL32">
    <cfRule type="expression" dxfId="1038" priority="1130">
      <formula>Q32+S32+U32+W32+Y32+AA32+AC32+AE32+AG32+AM32+AK32&gt;0</formula>
    </cfRule>
  </conditionalFormatting>
  <conditionalFormatting sqref="AN32">
    <cfRule type="expression" dxfId="1037" priority="1129">
      <formula>Q32+S32+U32+W32+Y32+AA32+AC32+AE32+AG32+AO32+AK32+AM32&gt;0</formula>
    </cfRule>
  </conditionalFormatting>
  <conditionalFormatting sqref="AJ32">
    <cfRule type="expression" dxfId="1036" priority="1128">
      <formula>Q32+S32+U32+W32+Y32+AA32+AC32+AE32+AG32+AI32&gt;0</formula>
    </cfRule>
  </conditionalFormatting>
  <conditionalFormatting sqref="AM32">
    <cfRule type="expression" dxfId="1035" priority="1126">
      <formula>Q32+S32+U32+W32+Y32+AA32+AC32+AE32+AG32+AI32+AK32&gt;0</formula>
    </cfRule>
  </conditionalFormatting>
  <conditionalFormatting sqref="AO32">
    <cfRule type="expression" dxfId="1034" priority="1125">
      <formula>Q32+S32+U32+W32+Y32+AA32+AC32+AE32+AG32+AI32+AK32+AM32&gt;0</formula>
    </cfRule>
  </conditionalFormatting>
  <conditionalFormatting sqref="R22">
    <cfRule type="expression" dxfId="1033" priority="1124">
      <formula>Q22&gt;0</formula>
    </cfRule>
  </conditionalFormatting>
  <conditionalFormatting sqref="S22">
    <cfRule type="expression" dxfId="1032" priority="1123">
      <formula>Q22&gt;0</formula>
    </cfRule>
  </conditionalFormatting>
  <conditionalFormatting sqref="T22">
    <cfRule type="expression" dxfId="1031" priority="1122">
      <formula>Q22+S22&gt;0</formula>
    </cfRule>
  </conditionalFormatting>
  <conditionalFormatting sqref="U22">
    <cfRule type="expression" dxfId="1030" priority="1121">
      <formula>Q22+S22&gt;0</formula>
    </cfRule>
  </conditionalFormatting>
  <conditionalFormatting sqref="V22">
    <cfRule type="expression" dxfId="1029" priority="1120">
      <formula>Q22+S22+U22&gt;0</formula>
    </cfRule>
  </conditionalFormatting>
  <conditionalFormatting sqref="W22">
    <cfRule type="expression" dxfId="1028" priority="1119">
      <formula>Q22+S22+U22&gt;0</formula>
    </cfRule>
  </conditionalFormatting>
  <conditionalFormatting sqref="X22">
    <cfRule type="expression" dxfId="1027" priority="1118">
      <formula>Q22+S22+U22+W22&gt;0</formula>
    </cfRule>
  </conditionalFormatting>
  <conditionalFormatting sqref="Y22">
    <cfRule type="expression" dxfId="1026" priority="1117">
      <formula>Q22+S22+U22+W22&gt;0</formula>
    </cfRule>
  </conditionalFormatting>
  <conditionalFormatting sqref="Z22">
    <cfRule type="expression" dxfId="1025" priority="1116">
      <formula>Q22+S22+U22+W22+Y22&gt;0</formula>
    </cfRule>
  </conditionalFormatting>
  <conditionalFormatting sqref="AA22">
    <cfRule type="expression" dxfId="1024" priority="1115">
      <formula>Q22+S22+U22+W22+Y22&gt;0</formula>
    </cfRule>
  </conditionalFormatting>
  <conditionalFormatting sqref="AB22">
    <cfRule type="expression" dxfId="1023" priority="1114">
      <formula>Q22+S22+U22+W22+Y22+AA22&gt;0</formula>
    </cfRule>
  </conditionalFormatting>
  <conditionalFormatting sqref="AC22">
    <cfRule type="expression" dxfId="1022" priority="1113">
      <formula>Q22+S22+U22+W22+Y22+AA22&gt;0</formula>
    </cfRule>
  </conditionalFormatting>
  <conditionalFormatting sqref="AD22">
    <cfRule type="expression" dxfId="1021" priority="1112">
      <formula>Q22+S22+U22+W22+Y22+AA22+AC22&gt;0</formula>
    </cfRule>
  </conditionalFormatting>
  <conditionalFormatting sqref="AE22">
    <cfRule type="expression" dxfId="1020" priority="1111">
      <formula>Q22+S22+U22+W22+Y22+AA22+AC22&gt;0</formula>
    </cfRule>
  </conditionalFormatting>
  <conditionalFormatting sqref="AF22">
    <cfRule type="expression" dxfId="1019" priority="1110">
      <formula>Q22+S22+U22+W22+Y22+AA22+AC22+AE22&gt;0</formula>
    </cfRule>
  </conditionalFormatting>
  <conditionalFormatting sqref="AG22">
    <cfRule type="expression" dxfId="1018" priority="1109">
      <formula>Q22+S22+U22+W22+Y22+AA22+AC22+AE22&gt;0</formula>
    </cfRule>
  </conditionalFormatting>
  <conditionalFormatting sqref="AH22">
    <cfRule type="expression" dxfId="1017" priority="1108">
      <formula>Q22+S22+U22+W22+Y22+AA22+AC22+AE22+AG22&gt;0</formula>
    </cfRule>
  </conditionalFormatting>
  <conditionalFormatting sqref="AI22">
    <cfRule type="expression" dxfId="1016" priority="1107">
      <formula>Q22+S22+U22+W22+Y22+AA22+AC22+AE22+AG22&gt;0</formula>
    </cfRule>
  </conditionalFormatting>
  <conditionalFormatting sqref="AL22">
    <cfRule type="expression" dxfId="1015" priority="1105">
      <formula>Q22+S22+U22+W22+Y22+AA22+AC22+AE22+AG22+AM22+AK22&gt;0</formula>
    </cfRule>
  </conditionalFormatting>
  <conditionalFormatting sqref="AN22">
    <cfRule type="expression" dxfId="1014" priority="1104">
      <formula>Q22+S22+U22+W22+Y22+AA22+AC22+AE22+AG22+AO22+AK22+AM22&gt;0</formula>
    </cfRule>
  </conditionalFormatting>
  <conditionalFormatting sqref="AJ22">
    <cfRule type="expression" dxfId="1013" priority="1103">
      <formula>Q22+S22+U22+W22+Y22+AA22+AC22+AE22+AG22+AI22&gt;0</formula>
    </cfRule>
  </conditionalFormatting>
  <conditionalFormatting sqref="AM22">
    <cfRule type="expression" dxfId="1012" priority="1101">
      <formula>Q22+S22+U22+W22+Y22+AA22+AC22+AE22+AG22+AI22+AK22&gt;0</formula>
    </cfRule>
  </conditionalFormatting>
  <conditionalFormatting sqref="AO22">
    <cfRule type="expression" dxfId="1011" priority="1100">
      <formula>Q22+S22+U22+W22+Y22+AA22+AC22+AE22+AG22+AI22+AK22+AM22&gt;0</formula>
    </cfRule>
  </conditionalFormatting>
  <conditionalFormatting sqref="R21">
    <cfRule type="expression" dxfId="1010" priority="1099">
      <formula>Q21&gt;0</formula>
    </cfRule>
  </conditionalFormatting>
  <conditionalFormatting sqref="S21">
    <cfRule type="expression" dxfId="1009" priority="1098">
      <formula>Q21&gt;0</formula>
    </cfRule>
  </conditionalFormatting>
  <conditionalFormatting sqref="T21">
    <cfRule type="expression" dxfId="1008" priority="1097">
      <formula>Q21+S21&gt;0</formula>
    </cfRule>
  </conditionalFormatting>
  <conditionalFormatting sqref="U21">
    <cfRule type="expression" dxfId="1007" priority="1096">
      <formula>Q21+S21&gt;0</formula>
    </cfRule>
  </conditionalFormatting>
  <conditionalFormatting sqref="V21">
    <cfRule type="expression" dxfId="1006" priority="1095">
      <formula>Q21+S21+U21&gt;0</formula>
    </cfRule>
  </conditionalFormatting>
  <conditionalFormatting sqref="W21">
    <cfRule type="expression" dxfId="1005" priority="1094">
      <formula>Q21+S21+U21&gt;0</formula>
    </cfRule>
  </conditionalFormatting>
  <conditionalFormatting sqref="X21">
    <cfRule type="expression" dxfId="1004" priority="1093">
      <formula>Q21+S21+U21+W21&gt;0</formula>
    </cfRule>
  </conditionalFormatting>
  <conditionalFormatting sqref="Y21">
    <cfRule type="expression" dxfId="1003" priority="1092">
      <formula>Q21+S21+U21+W21&gt;0</formula>
    </cfRule>
  </conditionalFormatting>
  <conditionalFormatting sqref="Z21">
    <cfRule type="expression" dxfId="1002" priority="1091">
      <formula>Q21+S21+U21+W21+Y21&gt;0</formula>
    </cfRule>
  </conditionalFormatting>
  <conditionalFormatting sqref="AA21">
    <cfRule type="expression" dxfId="1001" priority="1090">
      <formula>Q21+S21+U21+W21+Y21&gt;0</formula>
    </cfRule>
  </conditionalFormatting>
  <conditionalFormatting sqref="AB21">
    <cfRule type="expression" dxfId="1000" priority="1089">
      <formula>Q21+S21+U21+W21+Y21+AA21&gt;0</formula>
    </cfRule>
  </conditionalFormatting>
  <conditionalFormatting sqref="AC21">
    <cfRule type="expression" dxfId="999" priority="1088">
      <formula>Q21+S21+U21+W21+Y21+AA21&gt;0</formula>
    </cfRule>
  </conditionalFormatting>
  <conditionalFormatting sqref="AD21">
    <cfRule type="expression" dxfId="998" priority="1087">
      <formula>Q21+S21+U21+W21+Y21+AA21+AC21&gt;0</formula>
    </cfRule>
  </conditionalFormatting>
  <conditionalFormatting sqref="AE21">
    <cfRule type="expression" dxfId="997" priority="1086">
      <formula>Q21+S21+U21+W21+Y21+AA21+AC21&gt;0</formula>
    </cfRule>
  </conditionalFormatting>
  <conditionalFormatting sqref="AF21">
    <cfRule type="expression" dxfId="996" priority="1085">
      <formula>Q21+S21+U21+W21+Y21+AA21+AC21+AE21&gt;0</formula>
    </cfRule>
  </conditionalFormatting>
  <conditionalFormatting sqref="AG21">
    <cfRule type="expression" dxfId="995" priority="1084">
      <formula>Q21+S21+U21+W21+Y21+AA21+AC21+AE21&gt;0</formula>
    </cfRule>
  </conditionalFormatting>
  <conditionalFormatting sqref="AH21">
    <cfRule type="expression" dxfId="994" priority="1083">
      <formula>Q21+S21+U21+W21+Y21+AA21+AC21+AE21+AG21&gt;0</formula>
    </cfRule>
  </conditionalFormatting>
  <conditionalFormatting sqref="AI21">
    <cfRule type="expression" dxfId="993" priority="1082">
      <formula>Q21+S21+U21+W21+Y21+AA21+AC21+AE21+AG21&gt;0</formula>
    </cfRule>
  </conditionalFormatting>
  <conditionalFormatting sqref="AL21">
    <cfRule type="expression" dxfId="992" priority="1080">
      <formula>Q21+S21+U21+W21+Y21+AA21+AC21+AE21+AG21+AM21+AK21&gt;0</formula>
    </cfRule>
  </conditionalFormatting>
  <conditionalFormatting sqref="AN21">
    <cfRule type="expression" dxfId="991" priority="1079">
      <formula>Q21+S21+U21+W21+Y21+AA21+AC21+AE21+AG21+AO21+AK21+AM21&gt;0</formula>
    </cfRule>
  </conditionalFormatting>
  <conditionalFormatting sqref="AJ21">
    <cfRule type="expression" dxfId="990" priority="1078">
      <formula>Q21+S21+U21+W21+Y21+AA21+AC21+AE21+AG21+AI21&gt;0</formula>
    </cfRule>
  </conditionalFormatting>
  <conditionalFormatting sqref="AM21">
    <cfRule type="expression" dxfId="989" priority="1076">
      <formula>Q21+S21+U21+W21+Y21+AA21+AC21+AE21+AG21+AI21+AK21&gt;0</formula>
    </cfRule>
  </conditionalFormatting>
  <conditionalFormatting sqref="AO21">
    <cfRule type="expression" dxfId="988" priority="1075">
      <formula>Q21+S21+U21+W21+Y21+AA21+AC21+AE21+AG21+AI21+AK21+AM21&gt;0</formula>
    </cfRule>
  </conditionalFormatting>
  <conditionalFormatting sqref="R20">
    <cfRule type="expression" dxfId="987" priority="1074">
      <formula>Q20&gt;0</formula>
    </cfRule>
  </conditionalFormatting>
  <conditionalFormatting sqref="S20">
    <cfRule type="expression" dxfId="986" priority="1073">
      <formula>Q20&gt;0</formula>
    </cfRule>
  </conditionalFormatting>
  <conditionalFormatting sqref="T20">
    <cfRule type="expression" dxfId="985" priority="1072">
      <formula>Q20+S20&gt;0</formula>
    </cfRule>
  </conditionalFormatting>
  <conditionalFormatting sqref="U20">
    <cfRule type="expression" dxfId="984" priority="1071">
      <formula>Q20+S20&gt;0</formula>
    </cfRule>
  </conditionalFormatting>
  <conditionalFormatting sqref="V20">
    <cfRule type="expression" dxfId="983" priority="1070">
      <formula>Q20+S20+U20&gt;0</formula>
    </cfRule>
  </conditionalFormatting>
  <conditionalFormatting sqref="W20">
    <cfRule type="expression" dxfId="982" priority="1069">
      <formula>Q20+S20+U20&gt;0</formula>
    </cfRule>
  </conditionalFormatting>
  <conditionalFormatting sqref="X20">
    <cfRule type="expression" dxfId="981" priority="1068">
      <formula>Q20+S20+U20+W20&gt;0</formula>
    </cfRule>
  </conditionalFormatting>
  <conditionalFormatting sqref="Y20">
    <cfRule type="expression" dxfId="980" priority="1067">
      <formula>Q20+S20+U20+W20&gt;0</formula>
    </cfRule>
  </conditionalFormatting>
  <conditionalFormatting sqref="Z20">
    <cfRule type="expression" dxfId="979" priority="1066">
      <formula>Q20+S20+U20+W20+Y20&gt;0</formula>
    </cfRule>
  </conditionalFormatting>
  <conditionalFormatting sqref="AA20">
    <cfRule type="expression" dxfId="978" priority="1065">
      <formula>Q20+S20+U20+W20+Y20&gt;0</formula>
    </cfRule>
  </conditionalFormatting>
  <conditionalFormatting sqref="AB20">
    <cfRule type="expression" dxfId="977" priority="1064">
      <formula>Q20+S20+U20+W20+Y20+AA20&gt;0</formula>
    </cfRule>
  </conditionalFormatting>
  <conditionalFormatting sqref="AC20">
    <cfRule type="expression" dxfId="976" priority="1063">
      <formula>Q20+S20+U20+W20+Y20+AA20&gt;0</formula>
    </cfRule>
  </conditionalFormatting>
  <conditionalFormatting sqref="AD20">
    <cfRule type="expression" dxfId="975" priority="1062">
      <formula>Q20+S20+U20+W20+Y20+AA20+AC20&gt;0</formula>
    </cfRule>
  </conditionalFormatting>
  <conditionalFormatting sqref="AE20">
    <cfRule type="expression" dxfId="974" priority="1061">
      <formula>Q20+S20+U20+W20+Y20+AA20+AC20&gt;0</formula>
    </cfRule>
  </conditionalFormatting>
  <conditionalFormatting sqref="AF20">
    <cfRule type="expression" dxfId="973" priority="1060">
      <formula>Q20+S20+U20+W20+Y20+AA20+AC20+AE20&gt;0</formula>
    </cfRule>
  </conditionalFormatting>
  <conditionalFormatting sqref="AG20">
    <cfRule type="expression" dxfId="972" priority="1059">
      <formula>Q20+S20+U20+W20+Y20+AA20+AC20+AE20&gt;0</formula>
    </cfRule>
  </conditionalFormatting>
  <conditionalFormatting sqref="AH20">
    <cfRule type="expression" dxfId="971" priority="1058">
      <formula>Q20+S20+U20+W20+Y20+AA20+AC20+AE20+AG20&gt;0</formula>
    </cfRule>
  </conditionalFormatting>
  <conditionalFormatting sqref="AI20">
    <cfRule type="expression" dxfId="970" priority="1057">
      <formula>Q20+S20+U20+W20+Y20+AA20+AC20+AE20+AG20&gt;0</formula>
    </cfRule>
  </conditionalFormatting>
  <conditionalFormatting sqref="AL20">
    <cfRule type="expression" dxfId="969" priority="1055">
      <formula>Q20+S20+U20+W20+Y20+AA20+AC20+AE20+AG20+AM20+AK20&gt;0</formula>
    </cfRule>
  </conditionalFormatting>
  <conditionalFormatting sqref="AN20">
    <cfRule type="expression" dxfId="968" priority="1054">
      <formula>Q20+S20+U20+W20+Y20+AA20+AC20+AE20+AG20+AO20+AK20+AM20&gt;0</formula>
    </cfRule>
  </conditionalFormatting>
  <conditionalFormatting sqref="AJ20">
    <cfRule type="expression" dxfId="967" priority="1053">
      <formula>Q20+S20+U20+W20+Y20+AA20+AC20+AE20+AG20+AI20&gt;0</formula>
    </cfRule>
  </conditionalFormatting>
  <conditionalFormatting sqref="AM20">
    <cfRule type="expression" dxfId="966" priority="1051">
      <formula>Q20+S20+U20+W20+Y20+AA20+AC20+AE20+AG20+AI20+AK20&gt;0</formula>
    </cfRule>
  </conditionalFormatting>
  <conditionalFormatting sqref="AO20">
    <cfRule type="expression" dxfId="965" priority="1050">
      <formula>Q20+S20+U20+W20+Y20+AA20+AC20+AE20+AG20+AI20+AK20+AM20&gt;0</formula>
    </cfRule>
  </conditionalFormatting>
  <conditionalFormatting sqref="R19">
    <cfRule type="expression" dxfId="964" priority="1049">
      <formula>Q19&gt;0</formula>
    </cfRule>
  </conditionalFormatting>
  <conditionalFormatting sqref="S19">
    <cfRule type="expression" dxfId="963" priority="1048">
      <formula>Q19&gt;0</formula>
    </cfRule>
  </conditionalFormatting>
  <conditionalFormatting sqref="T19">
    <cfRule type="expression" dxfId="962" priority="1047">
      <formula>Q19+S19&gt;0</formula>
    </cfRule>
  </conditionalFormatting>
  <conditionalFormatting sqref="U19">
    <cfRule type="expression" dxfId="961" priority="1046">
      <formula>Q19+S19&gt;0</formula>
    </cfRule>
  </conditionalFormatting>
  <conditionalFormatting sqref="V19">
    <cfRule type="expression" dxfId="960" priority="1045">
      <formula>Q19+S19+U19&gt;0</formula>
    </cfRule>
  </conditionalFormatting>
  <conditionalFormatting sqref="W19">
    <cfRule type="expression" dxfId="959" priority="1044">
      <formula>Q19+S19+U19&gt;0</formula>
    </cfRule>
  </conditionalFormatting>
  <conditionalFormatting sqref="X19">
    <cfRule type="expression" dxfId="958" priority="1043">
      <formula>Q19+S19+U19+W19&gt;0</formula>
    </cfRule>
  </conditionalFormatting>
  <conditionalFormatting sqref="Y19">
    <cfRule type="expression" dxfId="957" priority="1042">
      <formula>Q19+S19+U19+W19&gt;0</formula>
    </cfRule>
  </conditionalFormatting>
  <conditionalFormatting sqref="Z19">
    <cfRule type="expression" dxfId="956" priority="1041">
      <formula>Q19+S19+U19+W19+Y19&gt;0</formula>
    </cfRule>
  </conditionalFormatting>
  <conditionalFormatting sqref="AA19">
    <cfRule type="expression" dxfId="955" priority="1040">
      <formula>Q19+S19+U19+W19+Y19&gt;0</formula>
    </cfRule>
  </conditionalFormatting>
  <conditionalFormatting sqref="AB19">
    <cfRule type="expression" dxfId="954" priority="1039">
      <formula>Q19+S19+U19+W19+Y19+AA19&gt;0</formula>
    </cfRule>
  </conditionalFormatting>
  <conditionalFormatting sqref="AC19">
    <cfRule type="expression" dxfId="953" priority="1038">
      <formula>Q19+S19+U19+W19+Y19+AA19&gt;0</formula>
    </cfRule>
  </conditionalFormatting>
  <conditionalFormatting sqref="AD19">
    <cfRule type="expression" dxfId="952" priority="1037">
      <formula>Q19+S19+U19+W19+Y19+AA19+AC19&gt;0</formula>
    </cfRule>
  </conditionalFormatting>
  <conditionalFormatting sqref="AE19">
    <cfRule type="expression" dxfId="951" priority="1036">
      <formula>Q19+S19+U19+W19+Y19+AA19+AC19&gt;0</formula>
    </cfRule>
  </conditionalFormatting>
  <conditionalFormatting sqref="AF19">
    <cfRule type="expression" dxfId="950" priority="1035">
      <formula>Q19+S19+U19+W19+Y19+AA19+AC19+AE19&gt;0</formula>
    </cfRule>
  </conditionalFormatting>
  <conditionalFormatting sqref="AG19">
    <cfRule type="expression" dxfId="949" priority="1034">
      <formula>Q19+S19+U19+W19+Y19+AA19+AC19+AE19&gt;0</formula>
    </cfRule>
  </conditionalFormatting>
  <conditionalFormatting sqref="AH19">
    <cfRule type="expression" dxfId="948" priority="1033">
      <formula>Q19+S19+U19+W19+Y19+AA19+AC19+AE19+AG19&gt;0</formula>
    </cfRule>
  </conditionalFormatting>
  <conditionalFormatting sqref="AI19">
    <cfRule type="expression" dxfId="947" priority="1032">
      <formula>Q19+S19+U19+W19+Y19+AA19+AC19+AE19+AG19&gt;0</formula>
    </cfRule>
  </conditionalFormatting>
  <conditionalFormatting sqref="AL19">
    <cfRule type="expression" dxfId="946" priority="1030">
      <formula>Q19+S19+U19+W19+Y19+AA19+AC19+AE19+AG19+AM19+AK19&gt;0</formula>
    </cfRule>
  </conditionalFormatting>
  <conditionalFormatting sqref="AN19">
    <cfRule type="expression" dxfId="945" priority="1029">
      <formula>Q19+S19+U19+W19+Y19+AA19+AC19+AE19+AG19+AO19+AK19+AM19&gt;0</formula>
    </cfRule>
  </conditionalFormatting>
  <conditionalFormatting sqref="AJ19">
    <cfRule type="expression" dxfId="944" priority="1028">
      <formula>Q19+S19+U19+W19+Y19+AA19+AC19+AE19+AG19+AI19&gt;0</formula>
    </cfRule>
  </conditionalFormatting>
  <conditionalFormatting sqref="AM19">
    <cfRule type="expression" dxfId="943" priority="1026">
      <formula>Q19+S19+U19+W19+Y19+AA19+AC19+AE19+AG19+AI19+AK19&gt;0</formula>
    </cfRule>
  </conditionalFormatting>
  <conditionalFormatting sqref="AO19">
    <cfRule type="expression" dxfId="942" priority="1025">
      <formula>Q19+S19+U19+W19+Y19+AA19+AC19+AE19+AG19+AI19+AK19+AM19&gt;0</formula>
    </cfRule>
  </conditionalFormatting>
  <conditionalFormatting sqref="R18">
    <cfRule type="expression" dxfId="941" priority="1024">
      <formula>Q18&gt;0</formula>
    </cfRule>
  </conditionalFormatting>
  <conditionalFormatting sqref="S18">
    <cfRule type="expression" dxfId="940" priority="1023">
      <formula>Q18&gt;0</formula>
    </cfRule>
  </conditionalFormatting>
  <conditionalFormatting sqref="T18">
    <cfRule type="expression" dxfId="939" priority="1022">
      <formula>Q18+S18&gt;0</formula>
    </cfRule>
  </conditionalFormatting>
  <conditionalFormatting sqref="U18">
    <cfRule type="expression" dxfId="938" priority="1021">
      <formula>Q18+S18&gt;0</formula>
    </cfRule>
  </conditionalFormatting>
  <conditionalFormatting sqref="V18">
    <cfRule type="expression" dxfId="937" priority="1020">
      <formula>Q18+S18+U18&gt;0</formula>
    </cfRule>
  </conditionalFormatting>
  <conditionalFormatting sqref="W18">
    <cfRule type="expression" dxfId="936" priority="1019">
      <formula>Q18+S18+U18&gt;0</formula>
    </cfRule>
  </conditionalFormatting>
  <conditionalFormatting sqref="X18">
    <cfRule type="expression" dxfId="935" priority="1018">
      <formula>Q18+S18+U18+W18&gt;0</formula>
    </cfRule>
  </conditionalFormatting>
  <conditionalFormatting sqref="Y18">
    <cfRule type="expression" dxfId="934" priority="1017">
      <formula>Q18+S18+U18+W18&gt;0</formula>
    </cfRule>
  </conditionalFormatting>
  <conditionalFormatting sqref="Z18">
    <cfRule type="expression" dxfId="933" priority="1016">
      <formula>Q18+S18+U18+W18+Y18&gt;0</formula>
    </cfRule>
  </conditionalFormatting>
  <conditionalFormatting sqref="AA18">
    <cfRule type="expression" dxfId="932" priority="1015">
      <formula>Q18+S18+U18+W18+Y18&gt;0</formula>
    </cfRule>
  </conditionalFormatting>
  <conditionalFormatting sqref="AB18">
    <cfRule type="expression" dxfId="931" priority="1014">
      <formula>Q18+S18+U18+W18+Y18+AA18&gt;0</formula>
    </cfRule>
  </conditionalFormatting>
  <conditionalFormatting sqref="AC18">
    <cfRule type="expression" dxfId="930" priority="1013">
      <formula>Q18+S18+U18+W18+Y18+AA18&gt;0</formula>
    </cfRule>
  </conditionalFormatting>
  <conditionalFormatting sqref="AD18">
    <cfRule type="expression" dxfId="929" priority="1012">
      <formula>Q18+S18+U18+W18+Y18+AA18+AC18&gt;0</formula>
    </cfRule>
  </conditionalFormatting>
  <conditionalFormatting sqref="AE18">
    <cfRule type="expression" dxfId="928" priority="1011">
      <formula>Q18+S18+U18+W18+Y18+AA18+AC18&gt;0</formula>
    </cfRule>
  </conditionalFormatting>
  <conditionalFormatting sqref="AF18">
    <cfRule type="expression" dxfId="927" priority="1010">
      <formula>Q18+S18+U18+W18+Y18+AA18+AC18+AE18&gt;0</formula>
    </cfRule>
  </conditionalFormatting>
  <conditionalFormatting sqref="AG18">
    <cfRule type="expression" dxfId="926" priority="1009">
      <formula>Q18+S18+U18+W18+Y18+AA18+AC18+AE18&gt;0</formula>
    </cfRule>
  </conditionalFormatting>
  <conditionalFormatting sqref="AH18">
    <cfRule type="expression" dxfId="925" priority="1008">
      <formula>Q18+S18+U18+W18+Y18+AA18+AC18+AE18+AG18&gt;0</formula>
    </cfRule>
  </conditionalFormatting>
  <conditionalFormatting sqref="AI18">
    <cfRule type="expression" dxfId="924" priority="1007">
      <formula>Q18+S18+U18+W18+Y18+AA18+AC18+AE18+AG18&gt;0</formula>
    </cfRule>
  </conditionalFormatting>
  <conditionalFormatting sqref="AL18">
    <cfRule type="expression" dxfId="923" priority="1005">
      <formula>Q18+S18+U18+W18+Y18+AA18+AC18+AE18+AG18+AM18+AK18&gt;0</formula>
    </cfRule>
  </conditionalFormatting>
  <conditionalFormatting sqref="AN18">
    <cfRule type="expression" dxfId="922" priority="1004">
      <formula>Q18+S18+U18+W18+Y18+AA18+AC18+AE18+AG18+AO18+AK18+AM18&gt;0</formula>
    </cfRule>
  </conditionalFormatting>
  <conditionalFormatting sqref="AJ18">
    <cfRule type="expression" dxfId="921" priority="1003">
      <formula>Q18+S18+U18+W18+Y18+AA18+AC18+AE18+AG18+AI18&gt;0</formula>
    </cfRule>
  </conditionalFormatting>
  <conditionalFormatting sqref="AM18">
    <cfRule type="expression" dxfId="920" priority="1001">
      <formula>Q18+S18+U18+W18+Y18+AA18+AC18+AE18+AG18+AI18+AK18&gt;0</formula>
    </cfRule>
  </conditionalFormatting>
  <conditionalFormatting sqref="AO18">
    <cfRule type="expression" dxfId="919" priority="1000">
      <formula>Q18+S18+U18+W18+Y18+AA18+AC18+AE18+AG18+AI18+AK18+AM18&gt;0</formula>
    </cfRule>
  </conditionalFormatting>
  <conditionalFormatting sqref="R17">
    <cfRule type="expression" dxfId="918" priority="999">
      <formula>Q17&gt;0</formula>
    </cfRule>
  </conditionalFormatting>
  <conditionalFormatting sqref="S17">
    <cfRule type="expression" dxfId="917" priority="998">
      <formula>Q17&gt;0</formula>
    </cfRule>
  </conditionalFormatting>
  <conditionalFormatting sqref="T17">
    <cfRule type="expression" dxfId="916" priority="997">
      <formula>Q17+S17&gt;0</formula>
    </cfRule>
  </conditionalFormatting>
  <conditionalFormatting sqref="U17">
    <cfRule type="expression" dxfId="915" priority="996">
      <formula>Q17+S17&gt;0</formula>
    </cfRule>
  </conditionalFormatting>
  <conditionalFormatting sqref="V17">
    <cfRule type="expression" dxfId="914" priority="995">
      <formula>Q17+S17+U17&gt;0</formula>
    </cfRule>
  </conditionalFormatting>
  <conditionalFormatting sqref="W17">
    <cfRule type="expression" dxfId="913" priority="994">
      <formula>Q17+S17+U17&gt;0</formula>
    </cfRule>
  </conditionalFormatting>
  <conditionalFormatting sqref="X17">
    <cfRule type="expression" dxfId="912" priority="993">
      <formula>Q17+S17+U17+W17&gt;0</formula>
    </cfRule>
  </conditionalFormatting>
  <conditionalFormatting sqref="Y17">
    <cfRule type="expression" dxfId="911" priority="992">
      <formula>Q17+S17+U17+W17&gt;0</formula>
    </cfRule>
  </conditionalFormatting>
  <conditionalFormatting sqref="Z17">
    <cfRule type="expression" dxfId="910" priority="991">
      <formula>Q17+S17+U17+W17+Y17&gt;0</formula>
    </cfRule>
  </conditionalFormatting>
  <conditionalFormatting sqref="AA17">
    <cfRule type="expression" dxfId="909" priority="990">
      <formula>Q17+S17+U17+W17+Y17&gt;0</formula>
    </cfRule>
  </conditionalFormatting>
  <conditionalFormatting sqref="AB17">
    <cfRule type="expression" dxfId="908" priority="989">
      <formula>Q17+S17+U17+W17+Y17+AA17&gt;0</formula>
    </cfRule>
  </conditionalFormatting>
  <conditionalFormatting sqref="AC17">
    <cfRule type="expression" dxfId="907" priority="988">
      <formula>Q17+S17+U17+W17+Y17+AA17&gt;0</formula>
    </cfRule>
  </conditionalFormatting>
  <conditionalFormatting sqref="AD17">
    <cfRule type="expression" dxfId="906" priority="987">
      <formula>Q17+S17+U17+W17+Y17+AA17+AC17&gt;0</formula>
    </cfRule>
  </conditionalFormatting>
  <conditionalFormatting sqref="AE17">
    <cfRule type="expression" dxfId="905" priority="986">
      <formula>Q17+S17+U17+W17+Y17+AA17+AC17&gt;0</formula>
    </cfRule>
  </conditionalFormatting>
  <conditionalFormatting sqref="AF17">
    <cfRule type="expression" dxfId="904" priority="985">
      <formula>Q17+S17+U17+W17+Y17+AA17+AC17+AE17&gt;0</formula>
    </cfRule>
  </conditionalFormatting>
  <conditionalFormatting sqref="AG17">
    <cfRule type="expression" dxfId="903" priority="984">
      <formula>Q17+S17+U17+W17+Y17+AA17+AC17+AE17&gt;0</formula>
    </cfRule>
  </conditionalFormatting>
  <conditionalFormatting sqref="AH17">
    <cfRule type="expression" dxfId="902" priority="983">
      <formula>Q17+S17+U17+W17+Y17+AA17+AC17+AE17+AG17&gt;0</formula>
    </cfRule>
  </conditionalFormatting>
  <conditionalFormatting sqref="AI17">
    <cfRule type="expression" dxfId="901" priority="982">
      <formula>Q17+S17+U17+W17+Y17+AA17+AC17+AE17+AG17&gt;0</formula>
    </cfRule>
  </conditionalFormatting>
  <conditionalFormatting sqref="AL17">
    <cfRule type="expression" dxfId="900" priority="980">
      <formula>Q17+S17+U17+W17+Y17+AA17+AC17+AE17+AG17+AM17+AK17&gt;0</formula>
    </cfRule>
  </conditionalFormatting>
  <conditionalFormatting sqref="AN17">
    <cfRule type="expression" dxfId="899" priority="979">
      <formula>Q17+S17+U17+W17+Y17+AA17+AC17+AE17+AG17+AO17+AK17+AM17&gt;0</formula>
    </cfRule>
  </conditionalFormatting>
  <conditionalFormatting sqref="AJ17">
    <cfRule type="expression" dxfId="898" priority="978">
      <formula>Q17+S17+U17+W17+Y17+AA17+AC17+AE17+AG17+AI17&gt;0</formula>
    </cfRule>
  </conditionalFormatting>
  <conditionalFormatting sqref="AM17">
    <cfRule type="expression" dxfId="897" priority="976">
      <formula>Q17+S17+U17+W17+Y17+AA17+AC17+AE17+AG17+AI17+AK17&gt;0</formula>
    </cfRule>
  </conditionalFormatting>
  <conditionalFormatting sqref="AO17">
    <cfRule type="expression" dxfId="896" priority="975">
      <formula>Q17+S17+U17+W17+Y17+AA17+AC17+AE17+AG17+AI17+AK17+AM17&gt;0</formula>
    </cfRule>
  </conditionalFormatting>
  <conditionalFormatting sqref="R16">
    <cfRule type="expression" dxfId="895" priority="974">
      <formula>Q16&gt;0</formula>
    </cfRule>
  </conditionalFormatting>
  <conditionalFormatting sqref="S16">
    <cfRule type="expression" dxfId="894" priority="973">
      <formula>Q16&gt;0</formula>
    </cfRule>
  </conditionalFormatting>
  <conditionalFormatting sqref="T16">
    <cfRule type="expression" dxfId="893" priority="972">
      <formula>Q16+S16&gt;0</formula>
    </cfRule>
  </conditionalFormatting>
  <conditionalFormatting sqref="U16">
    <cfRule type="expression" dxfId="892" priority="971">
      <formula>Q16+S16&gt;0</formula>
    </cfRule>
  </conditionalFormatting>
  <conditionalFormatting sqref="V16">
    <cfRule type="expression" dxfId="891" priority="970">
      <formula>Q16+S16+U16&gt;0</formula>
    </cfRule>
  </conditionalFormatting>
  <conditionalFormatting sqref="W16">
    <cfRule type="expression" dxfId="890" priority="969">
      <formula>Q16+S16+U16&gt;0</formula>
    </cfRule>
  </conditionalFormatting>
  <conditionalFormatting sqref="X16">
    <cfRule type="expression" dxfId="889" priority="968">
      <formula>Q16+S16+U16+W16&gt;0</formula>
    </cfRule>
  </conditionalFormatting>
  <conditionalFormatting sqref="Y16">
    <cfRule type="expression" dxfId="888" priority="967">
      <formula>Q16+S16+U16+W16&gt;0</formula>
    </cfRule>
  </conditionalFormatting>
  <conditionalFormatting sqref="Z16">
    <cfRule type="expression" dxfId="887" priority="966">
      <formula>Q16+S16+U16+W16+Y16&gt;0</formula>
    </cfRule>
  </conditionalFormatting>
  <conditionalFormatting sqref="AA16">
    <cfRule type="expression" dxfId="886" priority="965">
      <formula>Q16+S16+U16+W16+Y16&gt;0</formula>
    </cfRule>
  </conditionalFormatting>
  <conditionalFormatting sqref="AB16">
    <cfRule type="expression" dxfId="885" priority="964">
      <formula>Q16+S16+U16+W16+Y16+AA16&gt;0</formula>
    </cfRule>
  </conditionalFormatting>
  <conditionalFormatting sqref="AC16">
    <cfRule type="expression" dxfId="884" priority="963">
      <formula>Q16+S16+U16+W16+Y16+AA16&gt;0</formula>
    </cfRule>
  </conditionalFormatting>
  <conditionalFormatting sqref="AD16">
    <cfRule type="expression" dxfId="883" priority="962">
      <formula>Q16+S16+U16+W16+Y16+AA16+AC16&gt;0</formula>
    </cfRule>
  </conditionalFormatting>
  <conditionalFormatting sqref="AE16">
    <cfRule type="expression" dxfId="882" priority="961">
      <formula>Q16+S16+U16+W16+Y16+AA16+AC16&gt;0</formula>
    </cfRule>
  </conditionalFormatting>
  <conditionalFormatting sqref="AF16">
    <cfRule type="expression" dxfId="881" priority="960">
      <formula>Q16+S16+U16+W16+Y16+AA16+AC16+AE16&gt;0</formula>
    </cfRule>
  </conditionalFormatting>
  <conditionalFormatting sqref="AG16">
    <cfRule type="expression" dxfId="880" priority="959">
      <formula>Q16+S16+U16+W16+Y16+AA16+AC16+AE16&gt;0</formula>
    </cfRule>
  </conditionalFormatting>
  <conditionalFormatting sqref="AH16">
    <cfRule type="expression" dxfId="879" priority="958">
      <formula>Q16+S16+U16+W16+Y16+AA16+AC16+AE16+AG16&gt;0</formula>
    </cfRule>
  </conditionalFormatting>
  <conditionalFormatting sqref="AI16">
    <cfRule type="expression" dxfId="878" priority="957">
      <formula>Q16+S16+U16+W16+Y16+AA16+AC16+AE16+AG16&gt;0</formula>
    </cfRule>
  </conditionalFormatting>
  <conditionalFormatting sqref="AK16">
    <cfRule type="expression" dxfId="877" priority="952">
      <formula>Q16+S16+U16+W16+Y16+AA16+AC16+AE16+AG16+AI16&gt;0</formula>
    </cfRule>
  </conditionalFormatting>
  <conditionalFormatting sqref="AL16">
    <cfRule type="expression" dxfId="876" priority="955">
      <formula>Q16+S16+U16+W16+Y16+AA16+AC16+AE16+AG16+AM16+AK16&gt;0</formula>
    </cfRule>
  </conditionalFormatting>
  <conditionalFormatting sqref="AN16">
    <cfRule type="expression" dxfId="875" priority="954">
      <formula>Q16+S16+U16+W16+Y16+AA16+AC16+AE16+AG16+AO16+AK16+AM16&gt;0</formula>
    </cfRule>
  </conditionalFormatting>
  <conditionalFormatting sqref="AJ16">
    <cfRule type="expression" dxfId="874" priority="953">
      <formula>Q16+S16+U16+W16+Y16+AA16+AC16+AE16+AG16+AI16&gt;0</formula>
    </cfRule>
  </conditionalFormatting>
  <conditionalFormatting sqref="AM16">
    <cfRule type="expression" dxfId="873" priority="951">
      <formula>Q16+S16+U16+W16+Y16+AA16+AC16+AE16+AG16+AI16+AK16&gt;0</formula>
    </cfRule>
  </conditionalFormatting>
  <conditionalFormatting sqref="AO16">
    <cfRule type="expression" dxfId="872" priority="950">
      <formula>Q16+S16+U16+W16+Y16+AA16+AC16+AE16+AG16+AI16+AK16+AM16&gt;0</formula>
    </cfRule>
  </conditionalFormatting>
  <conditionalFormatting sqref="R13">
    <cfRule type="expression" dxfId="871" priority="949">
      <formula>Q13&gt;0</formula>
    </cfRule>
  </conditionalFormatting>
  <conditionalFormatting sqref="S13">
    <cfRule type="expression" dxfId="870" priority="948">
      <formula>Q13&gt;0</formula>
    </cfRule>
  </conditionalFormatting>
  <conditionalFormatting sqref="T13">
    <cfRule type="expression" dxfId="869" priority="947">
      <formula>Q13+S13&gt;0</formula>
    </cfRule>
  </conditionalFormatting>
  <conditionalFormatting sqref="U13">
    <cfRule type="expression" dxfId="868" priority="946">
      <formula>Q13+S13&gt;0</formula>
    </cfRule>
  </conditionalFormatting>
  <conditionalFormatting sqref="V13">
    <cfRule type="expression" dxfId="867" priority="945">
      <formula>Q13+S13+U13&gt;0</formula>
    </cfRule>
  </conditionalFormatting>
  <conditionalFormatting sqref="W13">
    <cfRule type="expression" dxfId="866" priority="944">
      <formula>Q13+S13+U13&gt;0</formula>
    </cfRule>
  </conditionalFormatting>
  <conditionalFormatting sqref="X13">
    <cfRule type="expression" dxfId="865" priority="943">
      <formula>Q13+S13+U13+W13&gt;0</formula>
    </cfRule>
  </conditionalFormatting>
  <conditionalFormatting sqref="Y13">
    <cfRule type="expression" dxfId="864" priority="942">
      <formula>Q13+S13+U13+W13&gt;0</formula>
    </cfRule>
  </conditionalFormatting>
  <conditionalFormatting sqref="Z13">
    <cfRule type="expression" dxfId="863" priority="941">
      <formula>Q13+S13+U13+W13+Y13&gt;0</formula>
    </cfRule>
  </conditionalFormatting>
  <conditionalFormatting sqref="AA13">
    <cfRule type="expression" dxfId="862" priority="940">
      <formula>Q13+S13+U13+W13+Y13&gt;0</formula>
    </cfRule>
  </conditionalFormatting>
  <conditionalFormatting sqref="AB13">
    <cfRule type="expression" dxfId="861" priority="939">
      <formula>Q13+S13+U13+W13+Y13+AA13&gt;0</formula>
    </cfRule>
  </conditionalFormatting>
  <conditionalFormatting sqref="AC13">
    <cfRule type="expression" dxfId="860" priority="938">
      <formula>Q13+S13+U13+W13+Y13+AA13&gt;0</formula>
    </cfRule>
  </conditionalFormatting>
  <conditionalFormatting sqref="AD13">
    <cfRule type="expression" dxfId="859" priority="937">
      <formula>Q13+S13+U13+W13+Y13+AA13+AC13&gt;0</formula>
    </cfRule>
  </conditionalFormatting>
  <conditionalFormatting sqref="AE13">
    <cfRule type="expression" dxfId="858" priority="936">
      <formula>Q13+S13+U13+W13+Y13+AA13+AC13&gt;0</formula>
    </cfRule>
  </conditionalFormatting>
  <conditionalFormatting sqref="AF13">
    <cfRule type="expression" dxfId="857" priority="935">
      <formula>Q13+S13+U13+W13+Y13+AA13+AC13+AE13&gt;0</formula>
    </cfRule>
  </conditionalFormatting>
  <conditionalFormatting sqref="AG13">
    <cfRule type="expression" dxfId="856" priority="934">
      <formula>Q13+S13+U13+W13+Y13+AA13+AC13+AE13&gt;0</formula>
    </cfRule>
  </conditionalFormatting>
  <conditionalFormatting sqref="AH13">
    <cfRule type="expression" dxfId="855" priority="933">
      <formula>Q13+S13+U13+W13+Y13+AA13+AC13+AE13+AG13&gt;0</formula>
    </cfRule>
  </conditionalFormatting>
  <conditionalFormatting sqref="AI13">
    <cfRule type="expression" dxfId="854" priority="932">
      <formula>Q13+S13+U13+W13+Y13+AA13+AC13+AE13+AG13&gt;0</formula>
    </cfRule>
  </conditionalFormatting>
  <conditionalFormatting sqref="AL13">
    <cfRule type="expression" dxfId="853" priority="930">
      <formula>Q13+S13+U13+W13+Y13+AA13+AC13+AE13+AG13+AM13+AK13&gt;0</formula>
    </cfRule>
  </conditionalFormatting>
  <conditionalFormatting sqref="AN13">
    <cfRule type="expression" dxfId="852" priority="929">
      <formula>Q13+S13+U13+W13+Y13+AA13+AC13+AE13+AG13+AO13+AK13+AM13&gt;0</formula>
    </cfRule>
  </conditionalFormatting>
  <conditionalFormatting sqref="AJ13">
    <cfRule type="expression" dxfId="851" priority="928">
      <formula>Q13+S13+U13+W13+Y13+AA13+AC13+AE13+AG13+AI13&gt;0</formula>
    </cfRule>
  </conditionalFormatting>
  <conditionalFormatting sqref="AM13">
    <cfRule type="expression" dxfId="850" priority="926">
      <formula>Q13+S13+U13+W13+Y13+AA13+AC13+AE13+AG13+AI13+AK13&gt;0</formula>
    </cfRule>
  </conditionalFormatting>
  <conditionalFormatting sqref="AO13">
    <cfRule type="expression" dxfId="849" priority="925">
      <formula>Q13+S13+U13+W13+Y13+AA13+AC13+AE13+AG13+AI13+AK13+AM13&gt;0</formula>
    </cfRule>
  </conditionalFormatting>
  <conditionalFormatting sqref="R12">
    <cfRule type="expression" dxfId="848" priority="924">
      <formula>Q12&gt;0</formula>
    </cfRule>
  </conditionalFormatting>
  <conditionalFormatting sqref="S12">
    <cfRule type="expression" dxfId="847" priority="923">
      <formula>Q12&gt;0</formula>
    </cfRule>
  </conditionalFormatting>
  <conditionalFormatting sqref="T12">
    <cfRule type="expression" dxfId="846" priority="922">
      <formula>Q12+S12&gt;0</formula>
    </cfRule>
  </conditionalFormatting>
  <conditionalFormatting sqref="U12">
    <cfRule type="expression" dxfId="845" priority="921">
      <formula>Q12+S12&gt;0</formula>
    </cfRule>
  </conditionalFormatting>
  <conditionalFormatting sqref="V12">
    <cfRule type="expression" dxfId="844" priority="920">
      <formula>Q12+S12+U12&gt;0</formula>
    </cfRule>
  </conditionalFormatting>
  <conditionalFormatting sqref="W12">
    <cfRule type="expression" dxfId="843" priority="919">
      <formula>Q12+S12+U12&gt;0</formula>
    </cfRule>
  </conditionalFormatting>
  <conditionalFormatting sqref="X12">
    <cfRule type="expression" dxfId="842" priority="918">
      <formula>Q12+S12+U12+W12&gt;0</formula>
    </cfRule>
  </conditionalFormatting>
  <conditionalFormatting sqref="Y12">
    <cfRule type="expression" dxfId="841" priority="917">
      <formula>Q12+S12+U12+W12&gt;0</formula>
    </cfRule>
  </conditionalFormatting>
  <conditionalFormatting sqref="Z12">
    <cfRule type="expression" dxfId="840" priority="916">
      <formula>Q12+S12+U12+W12+Y12&gt;0</formula>
    </cfRule>
  </conditionalFormatting>
  <conditionalFormatting sqref="AA12">
    <cfRule type="expression" dxfId="839" priority="915">
      <formula>Q12+S12+U12+W12+Y12&gt;0</formula>
    </cfRule>
  </conditionalFormatting>
  <conditionalFormatting sqref="AB12">
    <cfRule type="expression" dxfId="838" priority="914">
      <formula>Q12+S12+U12+W12+Y12+AA12&gt;0</formula>
    </cfRule>
  </conditionalFormatting>
  <conditionalFormatting sqref="AC12">
    <cfRule type="expression" dxfId="837" priority="913">
      <formula>Q12+S12+U12+W12+Y12+AA12&gt;0</formula>
    </cfRule>
  </conditionalFormatting>
  <conditionalFormatting sqref="AD12">
    <cfRule type="expression" dxfId="836" priority="912">
      <formula>Q12+S12+U12+W12+Y12+AA12+AC12&gt;0</formula>
    </cfRule>
  </conditionalFormatting>
  <conditionalFormatting sqref="AE12">
    <cfRule type="expression" dxfId="835" priority="911">
      <formula>Q12+S12+U12+W12+Y12+AA12+AC12&gt;0</formula>
    </cfRule>
  </conditionalFormatting>
  <conditionalFormatting sqref="AF12">
    <cfRule type="expression" dxfId="834" priority="910">
      <formula>Q12+S12+U12+W12+Y12+AA12+AC12+AE12&gt;0</formula>
    </cfRule>
  </conditionalFormatting>
  <conditionalFormatting sqref="AG12">
    <cfRule type="expression" dxfId="833" priority="909">
      <formula>Q12+S12+U12+W12+Y12+AA12+AC12+AE12&gt;0</formula>
    </cfRule>
  </conditionalFormatting>
  <conditionalFormatting sqref="AH12">
    <cfRule type="expression" dxfId="832" priority="908">
      <formula>Q12+S12+U12+W12+Y12+AA12+AC12+AE12+AG12&gt;0</formula>
    </cfRule>
  </conditionalFormatting>
  <conditionalFormatting sqref="AI12">
    <cfRule type="expression" dxfId="831" priority="907">
      <formula>Q12+S12+U12+W12+Y12+AA12+AC12+AE12+AG12&gt;0</formula>
    </cfRule>
  </conditionalFormatting>
  <conditionalFormatting sqref="AL12">
    <cfRule type="expression" dxfId="830" priority="905">
      <formula>Q12+S12+U12+W12+Y12+AA12+AC12+AE12+AG12+AM12+AK12&gt;0</formula>
    </cfRule>
  </conditionalFormatting>
  <conditionalFormatting sqref="AN12">
    <cfRule type="expression" dxfId="829" priority="904">
      <formula>Q12+S12+U12+W12+Y12+AA12+AC12+AE12+AG12+AO12+AK12+AM12&gt;0</formula>
    </cfRule>
  </conditionalFormatting>
  <conditionalFormatting sqref="AJ12">
    <cfRule type="expression" dxfId="828" priority="903">
      <formula>Q12+S12+U12+W12+Y12+AA12+AC12+AE12+AG12+AI12&gt;0</formula>
    </cfRule>
  </conditionalFormatting>
  <conditionalFormatting sqref="AM12">
    <cfRule type="expression" dxfId="827" priority="901">
      <formula>Q12+S12+U12+W12+Y12+AA12+AC12+AE12+AG12+AI12+AK12&gt;0</formula>
    </cfRule>
  </conditionalFormatting>
  <conditionalFormatting sqref="AO12">
    <cfRule type="expression" dxfId="826" priority="900">
      <formula>Q12+S12+U12+W12+Y12+AA12+AC12+AE12+AG12+AI12+AK12+AM12&gt;0</formula>
    </cfRule>
  </conditionalFormatting>
  <conditionalFormatting sqref="R11">
    <cfRule type="expression" dxfId="825" priority="899">
      <formula>Q11&gt;0</formula>
    </cfRule>
  </conditionalFormatting>
  <conditionalFormatting sqref="S11">
    <cfRule type="expression" dxfId="824" priority="898">
      <formula>Q11&gt;0</formula>
    </cfRule>
  </conditionalFormatting>
  <conditionalFormatting sqref="T11">
    <cfRule type="expression" dxfId="823" priority="897">
      <formula>Q11+S11&gt;0</formula>
    </cfRule>
  </conditionalFormatting>
  <conditionalFormatting sqref="U11">
    <cfRule type="expression" dxfId="822" priority="896">
      <formula>Q11+S11&gt;0</formula>
    </cfRule>
  </conditionalFormatting>
  <conditionalFormatting sqref="V11">
    <cfRule type="expression" dxfId="821" priority="895">
      <formula>Q11+S11+U11&gt;0</formula>
    </cfRule>
  </conditionalFormatting>
  <conditionalFormatting sqref="W11">
    <cfRule type="expression" dxfId="820" priority="894">
      <formula>Q11+S11+U11&gt;0</formula>
    </cfRule>
  </conditionalFormatting>
  <conditionalFormatting sqref="X11">
    <cfRule type="expression" dxfId="819" priority="893">
      <formula>Q11+S11+U11+W11&gt;0</formula>
    </cfRule>
  </conditionalFormatting>
  <conditionalFormatting sqref="Y11">
    <cfRule type="expression" dxfId="818" priority="892">
      <formula>Q11+S11+U11+W11&gt;0</formula>
    </cfRule>
  </conditionalFormatting>
  <conditionalFormatting sqref="Z11">
    <cfRule type="expression" dxfId="817" priority="891">
      <formula>Q11+S11+U11+W11+Y11&gt;0</formula>
    </cfRule>
  </conditionalFormatting>
  <conditionalFormatting sqref="AA11">
    <cfRule type="expression" dxfId="816" priority="890">
      <formula>Q11+S11+U11+W11+Y11&gt;0</formula>
    </cfRule>
  </conditionalFormatting>
  <conditionalFormatting sqref="AB11">
    <cfRule type="expression" dxfId="815" priority="889">
      <formula>Q11+S11+U11+W11+Y11+AA11&gt;0</formula>
    </cfRule>
  </conditionalFormatting>
  <conditionalFormatting sqref="AC11">
    <cfRule type="expression" dxfId="814" priority="888">
      <formula>Q11+S11+U11+W11+Y11+AA11&gt;0</formula>
    </cfRule>
  </conditionalFormatting>
  <conditionalFormatting sqref="AD11">
    <cfRule type="expression" dxfId="813" priority="887">
      <formula>Q11+S11+U11+W11+Y11+AA11+AC11&gt;0</formula>
    </cfRule>
  </conditionalFormatting>
  <conditionalFormatting sqref="AE11">
    <cfRule type="expression" dxfId="812" priority="886">
      <formula>Q11+S11+U11+W11+Y11+AA11+AC11&gt;0</formula>
    </cfRule>
  </conditionalFormatting>
  <conditionalFormatting sqref="AF11">
    <cfRule type="expression" dxfId="811" priority="885">
      <formula>Q11+S11+U11+W11+Y11+AA11+AC11+AE11&gt;0</formula>
    </cfRule>
  </conditionalFormatting>
  <conditionalFormatting sqref="AG11">
    <cfRule type="expression" dxfId="810" priority="884">
      <formula>Q11+S11+U11+W11+Y11+AA11+AC11+AE11&gt;0</formula>
    </cfRule>
  </conditionalFormatting>
  <conditionalFormatting sqref="AH11">
    <cfRule type="expression" dxfId="809" priority="883">
      <formula>Q11+S11+U11+W11+Y11+AA11+AC11+AE11+AG11&gt;0</formula>
    </cfRule>
  </conditionalFormatting>
  <conditionalFormatting sqref="AI11">
    <cfRule type="expression" dxfId="808" priority="882">
      <formula>Q11+S11+U11+W11+Y11+AA11+AC11+AE11+AG11&gt;0</formula>
    </cfRule>
  </conditionalFormatting>
  <conditionalFormatting sqref="AL11">
    <cfRule type="expression" dxfId="807" priority="880">
      <formula>Q11+S11+U11+W11+Y11+AA11+AC11+AE11+AG11+AM11+AK11&gt;0</formula>
    </cfRule>
  </conditionalFormatting>
  <conditionalFormatting sqref="AN11">
    <cfRule type="expression" dxfId="806" priority="879">
      <formula>Q11+S11+U11+W11+Y11+AA11+AC11+AE11+AG11+AO11+AK11+AM11&gt;0</formula>
    </cfRule>
  </conditionalFormatting>
  <conditionalFormatting sqref="AJ11">
    <cfRule type="expression" dxfId="805" priority="878">
      <formula>Q11+S11+U11+W11+Y11+AA11+AC11+AE11+AG11+AI11&gt;0</formula>
    </cfRule>
  </conditionalFormatting>
  <conditionalFormatting sqref="AM11">
    <cfRule type="expression" dxfId="804" priority="876">
      <formula>Q11+S11+U11+W11+Y11+AA11+AC11+AE11+AG11+AI11+AK11&gt;0</formula>
    </cfRule>
  </conditionalFormatting>
  <conditionalFormatting sqref="AO11">
    <cfRule type="expression" dxfId="803" priority="875">
      <formula>Q11+S11+U11+W11+Y11+AA11+AC11+AE11+AG11+AI11+AK11+AM11&gt;0</formula>
    </cfRule>
  </conditionalFormatting>
  <conditionalFormatting sqref="R10">
    <cfRule type="expression" dxfId="802" priority="874">
      <formula>Q10&gt;0</formula>
    </cfRule>
  </conditionalFormatting>
  <conditionalFormatting sqref="S10">
    <cfRule type="expression" dxfId="801" priority="873">
      <formula>Q10&gt;0</formula>
    </cfRule>
  </conditionalFormatting>
  <conditionalFormatting sqref="T10">
    <cfRule type="expression" dxfId="800" priority="872">
      <formula>Q10+S10&gt;0</formula>
    </cfRule>
  </conditionalFormatting>
  <conditionalFormatting sqref="U10">
    <cfRule type="expression" dxfId="799" priority="871">
      <formula>Q10+S10&gt;0</formula>
    </cfRule>
  </conditionalFormatting>
  <conditionalFormatting sqref="V10">
    <cfRule type="expression" dxfId="798" priority="870">
      <formula>Q10+S10+U10&gt;0</formula>
    </cfRule>
  </conditionalFormatting>
  <conditionalFormatting sqref="W10">
    <cfRule type="expression" dxfId="797" priority="869">
      <formula>Q10+S10+U10&gt;0</formula>
    </cfRule>
  </conditionalFormatting>
  <conditionalFormatting sqref="X10">
    <cfRule type="expression" dxfId="796" priority="868">
      <formula>Q10+S10+U10+W10&gt;0</formula>
    </cfRule>
  </conditionalFormatting>
  <conditionalFormatting sqref="Y10">
    <cfRule type="expression" dxfId="795" priority="867">
      <formula>Q10+S10+U10+W10&gt;0</formula>
    </cfRule>
  </conditionalFormatting>
  <conditionalFormatting sqref="Z10">
    <cfRule type="expression" dxfId="794" priority="866">
      <formula>Q10+S10+U10+W10+Y10&gt;0</formula>
    </cfRule>
  </conditionalFormatting>
  <conditionalFormatting sqref="AA10">
    <cfRule type="expression" dxfId="793" priority="865">
      <formula>Q10+S10+U10+W10+Y10&gt;0</formula>
    </cfRule>
  </conditionalFormatting>
  <conditionalFormatting sqref="AB10">
    <cfRule type="expression" dxfId="792" priority="864">
      <formula>Q10+S10+U10+W10+Y10+AA10&gt;0</formula>
    </cfRule>
  </conditionalFormatting>
  <conditionalFormatting sqref="AC10">
    <cfRule type="expression" dxfId="791" priority="863">
      <formula>Q10+S10+U10+W10+Y10+AA10&gt;0</formula>
    </cfRule>
  </conditionalFormatting>
  <conditionalFormatting sqref="AD10">
    <cfRule type="expression" dxfId="790" priority="862">
      <formula>Q10+S10+U10+W10+Y10+AA10+AC10&gt;0</formula>
    </cfRule>
  </conditionalFormatting>
  <conditionalFormatting sqref="AE10">
    <cfRule type="expression" dxfId="789" priority="861">
      <formula>Q10+S10+U10+W10+Y10+AA10+AC10&gt;0</formula>
    </cfRule>
  </conditionalFormatting>
  <conditionalFormatting sqref="AF10">
    <cfRule type="expression" dxfId="788" priority="860">
      <formula>Q10+S10+U10+W10+Y10+AA10+AC10+AE10&gt;0</formula>
    </cfRule>
  </conditionalFormatting>
  <conditionalFormatting sqref="AG10">
    <cfRule type="expression" dxfId="787" priority="859">
      <formula>Q10+S10+U10+W10+Y10+AA10+AC10+AE10&gt;0</formula>
    </cfRule>
  </conditionalFormatting>
  <conditionalFormatting sqref="AH10">
    <cfRule type="expression" dxfId="786" priority="858">
      <formula>Q10+S10+U10+W10+Y10+AA10+AC10+AE10+AG10&gt;0</formula>
    </cfRule>
  </conditionalFormatting>
  <conditionalFormatting sqref="AI10">
    <cfRule type="expression" dxfId="785" priority="857">
      <formula>Q10+S10+U10+W10+Y10+AA10+AC10+AE10+AG10&gt;0</formula>
    </cfRule>
  </conditionalFormatting>
  <conditionalFormatting sqref="AL10">
    <cfRule type="expression" dxfId="784" priority="855">
      <formula>Q10+S10+U10+W10+Y10+AA10+AC10+AE10+AG10+AM10+AK10&gt;0</formula>
    </cfRule>
  </conditionalFormatting>
  <conditionalFormatting sqref="AN10">
    <cfRule type="expression" dxfId="783" priority="854">
      <formula>Q10+S10+U10+W10+Y10+AA10+AC10+AE10+AG10+AO10+AK10+AM10&gt;0</formula>
    </cfRule>
  </conditionalFormatting>
  <conditionalFormatting sqref="AJ10">
    <cfRule type="expression" dxfId="782" priority="853">
      <formula>Q10+S10+U10+W10+Y10+AA10+AC10+AE10+AG10+AI10&gt;0</formula>
    </cfRule>
  </conditionalFormatting>
  <conditionalFormatting sqref="AM10">
    <cfRule type="expression" dxfId="781" priority="851">
      <formula>Q10+S10+U10+W10+Y10+AA10+AC10+AE10+AG10+AI10+AK10&gt;0</formula>
    </cfRule>
  </conditionalFormatting>
  <conditionalFormatting sqref="AO10">
    <cfRule type="expression" dxfId="780" priority="850">
      <formula>Q10+S10+U10+W10+Y10+AA10+AC10+AE10+AG10+AI10+AK10+AM10&gt;0</formula>
    </cfRule>
  </conditionalFormatting>
  <conditionalFormatting sqref="R9">
    <cfRule type="expression" dxfId="779" priority="849">
      <formula>Q9&gt;0</formula>
    </cfRule>
  </conditionalFormatting>
  <conditionalFormatting sqref="S9">
    <cfRule type="expression" dxfId="778" priority="848">
      <formula>Q9&gt;0</formula>
    </cfRule>
  </conditionalFormatting>
  <conditionalFormatting sqref="T9">
    <cfRule type="expression" dxfId="777" priority="847">
      <formula>Q9+S9&gt;0</formula>
    </cfRule>
  </conditionalFormatting>
  <conditionalFormatting sqref="U9">
    <cfRule type="expression" dxfId="776" priority="846">
      <formula>Q9+S9&gt;0</formula>
    </cfRule>
  </conditionalFormatting>
  <conditionalFormatting sqref="V9">
    <cfRule type="expression" dxfId="775" priority="845">
      <formula>Q9+S9+U9&gt;0</formula>
    </cfRule>
  </conditionalFormatting>
  <conditionalFormatting sqref="W9">
    <cfRule type="expression" dxfId="774" priority="844">
      <formula>Q9+S9+U9&gt;0</formula>
    </cfRule>
  </conditionalFormatting>
  <conditionalFormatting sqref="X9">
    <cfRule type="expression" dxfId="773" priority="843">
      <formula>Q9+S9+U9+W9&gt;0</formula>
    </cfRule>
  </conditionalFormatting>
  <conditionalFormatting sqref="Y9">
    <cfRule type="expression" dxfId="772" priority="842">
      <formula>Q9+S9+U9+W9&gt;0</formula>
    </cfRule>
  </conditionalFormatting>
  <conditionalFormatting sqref="Z9">
    <cfRule type="expression" dxfId="771" priority="841">
      <formula>Q9+S9+U9+W9+Y9&gt;0</formula>
    </cfRule>
  </conditionalFormatting>
  <conditionalFormatting sqref="AA9">
    <cfRule type="expression" dxfId="770" priority="840">
      <formula>Q9+S9+U9+W9+Y9&gt;0</formula>
    </cfRule>
  </conditionalFormatting>
  <conditionalFormatting sqref="AB9">
    <cfRule type="expression" dxfId="769" priority="839">
      <formula>Q9+S9+U9+W9+Y9+AA9&gt;0</formula>
    </cfRule>
  </conditionalFormatting>
  <conditionalFormatting sqref="AC9">
    <cfRule type="expression" dxfId="768" priority="838">
      <formula>Q9+S9+U9+W9+Y9+AA9&gt;0</formula>
    </cfRule>
  </conditionalFormatting>
  <conditionalFormatting sqref="AD9">
    <cfRule type="expression" dxfId="767" priority="837">
      <formula>Q9+S9+U9+W9+Y9+AA9+AC9&gt;0</formula>
    </cfRule>
  </conditionalFormatting>
  <conditionalFormatting sqref="AE9">
    <cfRule type="expression" dxfId="766" priority="836">
      <formula>Q9+S9+U9+W9+Y9+AA9+AC9&gt;0</formula>
    </cfRule>
  </conditionalFormatting>
  <conditionalFormatting sqref="AF9">
    <cfRule type="expression" dxfId="765" priority="835">
      <formula>Q9+S9+U9+W9+Y9+AA9+AC9+AE9&gt;0</formula>
    </cfRule>
  </conditionalFormatting>
  <conditionalFormatting sqref="AG9">
    <cfRule type="expression" dxfId="764" priority="834">
      <formula>Q9+S9+U9+W9+Y9+AA9+AC9+AE9&gt;0</formula>
    </cfRule>
  </conditionalFormatting>
  <conditionalFormatting sqref="AH9">
    <cfRule type="expression" dxfId="763" priority="833">
      <formula>Q9+S9+U9+W9+Y9+AA9+AC9+AE9+AG9&gt;0</formula>
    </cfRule>
  </conditionalFormatting>
  <conditionalFormatting sqref="AI9">
    <cfRule type="expression" dxfId="762" priority="832">
      <formula>Q9+S9+U9+W9+Y9+AA9+AC9+AE9+AG9&gt;0</formula>
    </cfRule>
  </conditionalFormatting>
  <conditionalFormatting sqref="AL9">
    <cfRule type="expression" dxfId="761" priority="830">
      <formula>Q9+S9+U9+W9+Y9+AA9+AC9+AE9+AG9+AM9+AK9&gt;0</formula>
    </cfRule>
  </conditionalFormatting>
  <conditionalFormatting sqref="AN9">
    <cfRule type="expression" dxfId="760" priority="829">
      <formula>Q9+S9+U9+W9+Y9+AA9+AC9+AE9+AG9+AO9+AK9+AM9&gt;0</formula>
    </cfRule>
  </conditionalFormatting>
  <conditionalFormatting sqref="AJ9">
    <cfRule type="expression" dxfId="759" priority="828">
      <formula>Q9+S9+U9+W9+Y9+AA9+AC9+AE9+AG9+AI9&gt;0</formula>
    </cfRule>
  </conditionalFormatting>
  <conditionalFormatting sqref="AM9">
    <cfRule type="expression" dxfId="758" priority="826">
      <formula>Q9+S9+U9+W9+Y9+AA9+AC9+AE9+AG9+AI9+AK9&gt;0</formula>
    </cfRule>
  </conditionalFormatting>
  <conditionalFormatting sqref="AO9">
    <cfRule type="expression" dxfId="757" priority="825">
      <formula>Q9+S9+U9+W9+Y9+AA9+AC9+AE9+AG9+AI9+AK9+AM9&gt;0</formula>
    </cfRule>
  </conditionalFormatting>
  <conditionalFormatting sqref="R35">
    <cfRule type="expression" dxfId="756" priority="824">
      <formula>Q35&gt;0</formula>
    </cfRule>
  </conditionalFormatting>
  <conditionalFormatting sqref="S35">
    <cfRule type="expression" dxfId="755" priority="823">
      <formula>Q35&gt;0</formula>
    </cfRule>
  </conditionalFormatting>
  <conditionalFormatting sqref="T35">
    <cfRule type="expression" dxfId="754" priority="822">
      <formula>Q35+S35&gt;0</formula>
    </cfRule>
  </conditionalFormatting>
  <conditionalFormatting sqref="U35">
    <cfRule type="expression" dxfId="753" priority="821">
      <formula>Q35+S35&gt;0</formula>
    </cfRule>
  </conditionalFormatting>
  <conditionalFormatting sqref="V35">
    <cfRule type="expression" dxfId="752" priority="820">
      <formula>Q35+S35+U35&gt;0</formula>
    </cfRule>
  </conditionalFormatting>
  <conditionalFormatting sqref="W35">
    <cfRule type="expression" dxfId="751" priority="819">
      <formula>Q35+S35+U35&gt;0</formula>
    </cfRule>
  </conditionalFormatting>
  <conditionalFormatting sqref="X35">
    <cfRule type="expression" dxfId="750" priority="818">
      <formula>Q35+S35+U35+W35&gt;0</formula>
    </cfRule>
  </conditionalFormatting>
  <conditionalFormatting sqref="Y35">
    <cfRule type="expression" dxfId="749" priority="817">
      <formula>Q35+S35+U35+W35&gt;0</formula>
    </cfRule>
  </conditionalFormatting>
  <conditionalFormatting sqref="Z35">
    <cfRule type="expression" dxfId="748" priority="816">
      <formula>Q35+S35+U35+W35+Y35&gt;0</formula>
    </cfRule>
  </conditionalFormatting>
  <conditionalFormatting sqref="AA35">
    <cfRule type="expression" dxfId="747" priority="815">
      <formula>Q35+S35+U35+W35+Y35&gt;0</formula>
    </cfRule>
  </conditionalFormatting>
  <conditionalFormatting sqref="AB35">
    <cfRule type="expression" dxfId="746" priority="814">
      <formula>Q35+S35+U35+W35+Y35+AA35&gt;0</formula>
    </cfRule>
  </conditionalFormatting>
  <conditionalFormatting sqref="AC35">
    <cfRule type="expression" dxfId="745" priority="813">
      <formula>Q35+S35+U35+W35+Y35+AA35&gt;0</formula>
    </cfRule>
  </conditionalFormatting>
  <conditionalFormatting sqref="AD35">
    <cfRule type="expression" dxfId="744" priority="812">
      <formula>Q35+S35+U35+W35+Y35+AA35+AC35&gt;0</formula>
    </cfRule>
  </conditionalFormatting>
  <conditionalFormatting sqref="AE35">
    <cfRule type="expression" dxfId="743" priority="811">
      <formula>Q35+S35+U35+W35+Y35+AA35+AC35&gt;0</formula>
    </cfRule>
  </conditionalFormatting>
  <conditionalFormatting sqref="AF35">
    <cfRule type="expression" dxfId="742" priority="810">
      <formula>Q35+S35+U35+W35+Y35+AA35+AC35+AE35&gt;0</formula>
    </cfRule>
  </conditionalFormatting>
  <conditionalFormatting sqref="AG35">
    <cfRule type="expression" dxfId="741" priority="809">
      <formula>Q35+S35+U35+W35+Y35+AA35+AC35+AE35&gt;0</formula>
    </cfRule>
  </conditionalFormatting>
  <conditionalFormatting sqref="AH35">
    <cfRule type="expression" dxfId="740" priority="808">
      <formula>Q35+S35+U35+W35+Y35+AA35+AC35+AE35+AG35&gt;0</formula>
    </cfRule>
  </conditionalFormatting>
  <conditionalFormatting sqref="AI35">
    <cfRule type="expression" dxfId="739" priority="807">
      <formula>Q35+S35+U35+W35+Y35+AA35+AC35+AE35+AG35&gt;0</formula>
    </cfRule>
  </conditionalFormatting>
  <conditionalFormatting sqref="AL35">
    <cfRule type="expression" dxfId="738" priority="805">
      <formula>Q35+S35+U35+W35+Y35+AA35+AC35+AE35+AG35+AM35+AK35&gt;0</formula>
    </cfRule>
  </conditionalFormatting>
  <conditionalFormatting sqref="AN35">
    <cfRule type="expression" dxfId="737" priority="804">
      <formula>Q35+S35+U35+W35+Y35+AA35+AC35+AE35+AG35+AO35+AK35+AM35&gt;0</formula>
    </cfRule>
  </conditionalFormatting>
  <conditionalFormatting sqref="AJ35">
    <cfRule type="expression" dxfId="736" priority="803">
      <formula>Q35+S35+U35+W35+Y35+AA35+AC35+AE35+AG35+AI35&gt;0</formula>
    </cfRule>
  </conditionalFormatting>
  <conditionalFormatting sqref="AM35">
    <cfRule type="expression" dxfId="735" priority="801">
      <formula>Q35+S35+U35+W35+Y35+AA35+AC35+AE35+AG35+AI35+AK35&gt;0</formula>
    </cfRule>
  </conditionalFormatting>
  <conditionalFormatting sqref="AO35">
    <cfRule type="expression" dxfId="734" priority="800">
      <formula>Q35+S35+U35+W35+Y35+AA35+AC35+AE35+AG35+AI35+AK35+AM35&gt;0</formula>
    </cfRule>
  </conditionalFormatting>
  <conditionalFormatting sqref="R36">
    <cfRule type="expression" dxfId="733" priority="799">
      <formula>Q36&gt;0</formula>
    </cfRule>
  </conditionalFormatting>
  <conditionalFormatting sqref="S36">
    <cfRule type="expression" dxfId="732" priority="798">
      <formula>Q36&gt;0</formula>
    </cfRule>
  </conditionalFormatting>
  <conditionalFormatting sqref="T36">
    <cfRule type="expression" dxfId="731" priority="797">
      <formula>Q36+S36&gt;0</formula>
    </cfRule>
  </conditionalFormatting>
  <conditionalFormatting sqref="U36">
    <cfRule type="expression" dxfId="730" priority="796">
      <formula>Q36+S36&gt;0</formula>
    </cfRule>
  </conditionalFormatting>
  <conditionalFormatting sqref="V36">
    <cfRule type="expression" dxfId="729" priority="795">
      <formula>Q36+S36+U36&gt;0</formula>
    </cfRule>
  </conditionalFormatting>
  <conditionalFormatting sqref="W36">
    <cfRule type="expression" dxfId="728" priority="794">
      <formula>Q36+S36+U36&gt;0</formula>
    </cfRule>
  </conditionalFormatting>
  <conditionalFormatting sqref="X36">
    <cfRule type="expression" dxfId="727" priority="793">
      <formula>Q36+S36+U36+W36&gt;0</formula>
    </cfRule>
  </conditionalFormatting>
  <conditionalFormatting sqref="Y36">
    <cfRule type="expression" dxfId="726" priority="792">
      <formula>Q36+S36+U36+W36&gt;0</formula>
    </cfRule>
  </conditionalFormatting>
  <conditionalFormatting sqref="Z36">
    <cfRule type="expression" dxfId="725" priority="791">
      <formula>Q36+S36+U36+W36+Y36&gt;0</formula>
    </cfRule>
  </conditionalFormatting>
  <conditionalFormatting sqref="AA36">
    <cfRule type="expression" dxfId="724" priority="790">
      <formula>Q36+S36+U36+W36+Y36&gt;0</formula>
    </cfRule>
  </conditionalFormatting>
  <conditionalFormatting sqref="AB36">
    <cfRule type="expression" dxfId="723" priority="789">
      <formula>Q36+S36+U36+W36+Y36+AA36&gt;0</formula>
    </cfRule>
  </conditionalFormatting>
  <conditionalFormatting sqref="AC36">
    <cfRule type="expression" dxfId="722" priority="788">
      <formula>Q36+S36+U36+W36+Y36+AA36&gt;0</formula>
    </cfRule>
  </conditionalFormatting>
  <conditionalFormatting sqref="AD36">
    <cfRule type="expression" dxfId="721" priority="787">
      <formula>Q36+S36+U36+W36+Y36+AA36+AC36&gt;0</formula>
    </cfRule>
  </conditionalFormatting>
  <conditionalFormatting sqref="AE36">
    <cfRule type="expression" dxfId="720" priority="786">
      <formula>Q36+S36+U36+W36+Y36+AA36+AC36&gt;0</formula>
    </cfRule>
  </conditionalFormatting>
  <conditionalFormatting sqref="AF36">
    <cfRule type="expression" dxfId="719" priority="785">
      <formula>Q36+S36+U36+W36+Y36+AA36+AC36+AE36&gt;0</formula>
    </cfRule>
  </conditionalFormatting>
  <conditionalFormatting sqref="AG36">
    <cfRule type="expression" dxfId="718" priority="784">
      <formula>Q36+S36+U36+W36+Y36+AA36+AC36+AE36&gt;0</formula>
    </cfRule>
  </conditionalFormatting>
  <conditionalFormatting sqref="AH36">
    <cfRule type="expression" dxfId="717" priority="783">
      <formula>Q36+S36+U36+W36+Y36+AA36+AC36+AE36+AG36&gt;0</formula>
    </cfRule>
  </conditionalFormatting>
  <conditionalFormatting sqref="AI36">
    <cfRule type="expression" dxfId="716" priority="782">
      <formula>Q36+S36+U36+W36+Y36+AA36+AC36+AE36+AG36&gt;0</formula>
    </cfRule>
  </conditionalFormatting>
  <conditionalFormatting sqref="AL36">
    <cfRule type="expression" dxfId="715" priority="780">
      <formula>Q36+S36+U36+W36+Y36+AA36+AC36+AE36+AG36+AM36+AK36&gt;0</formula>
    </cfRule>
  </conditionalFormatting>
  <conditionalFormatting sqref="AN36">
    <cfRule type="expression" dxfId="714" priority="779">
      <formula>Q36+S36+U36+W36+Y36+AA36+AC36+AE36+AG36+AO36+AK36+AM36&gt;0</formula>
    </cfRule>
  </conditionalFormatting>
  <conditionalFormatting sqref="AJ36">
    <cfRule type="expression" dxfId="713" priority="778">
      <formula>Q36+S36+U36+W36+Y36+AA36+AC36+AE36+AG36+AI36&gt;0</formula>
    </cfRule>
  </conditionalFormatting>
  <conditionalFormatting sqref="AM36">
    <cfRule type="expression" dxfId="712" priority="776">
      <formula>Q36+S36+U36+W36+Y36+AA36+AC36+AE36+AG36+AI36+AK36&gt;0</formula>
    </cfRule>
  </conditionalFormatting>
  <conditionalFormatting sqref="AO36">
    <cfRule type="expression" dxfId="711" priority="775">
      <formula>Q36+S36+U36+W36+Y36+AA36+AC36+AE36+AG36+AI36+AK36+AM36&gt;0</formula>
    </cfRule>
  </conditionalFormatting>
  <conditionalFormatting sqref="R37">
    <cfRule type="expression" dxfId="710" priority="774">
      <formula>Q37&gt;0</formula>
    </cfRule>
  </conditionalFormatting>
  <conditionalFormatting sqref="S37">
    <cfRule type="expression" dxfId="709" priority="773">
      <formula>Q37&gt;0</formula>
    </cfRule>
  </conditionalFormatting>
  <conditionalFormatting sqref="T37">
    <cfRule type="expression" dxfId="708" priority="772">
      <formula>Q37+S37&gt;0</formula>
    </cfRule>
  </conditionalFormatting>
  <conditionalFormatting sqref="U37">
    <cfRule type="expression" dxfId="707" priority="771">
      <formula>Q37+S37&gt;0</formula>
    </cfRule>
  </conditionalFormatting>
  <conditionalFormatting sqref="V37">
    <cfRule type="expression" dxfId="706" priority="770">
      <formula>Q37+S37+U37&gt;0</formula>
    </cfRule>
  </conditionalFormatting>
  <conditionalFormatting sqref="W37">
    <cfRule type="expression" dxfId="705" priority="769">
      <formula>Q37+S37+U37&gt;0</formula>
    </cfRule>
  </conditionalFormatting>
  <conditionalFormatting sqref="X37">
    <cfRule type="expression" dxfId="704" priority="768">
      <formula>Q37+S37+U37+W37&gt;0</formula>
    </cfRule>
  </conditionalFormatting>
  <conditionalFormatting sqref="Y37">
    <cfRule type="expression" dxfId="703" priority="767">
      <formula>Q37+S37+U37+W37&gt;0</formula>
    </cfRule>
  </conditionalFormatting>
  <conditionalFormatting sqref="Z37">
    <cfRule type="expression" dxfId="702" priority="766">
      <formula>Q37+S37+U37+W37+Y37&gt;0</formula>
    </cfRule>
  </conditionalFormatting>
  <conditionalFormatting sqref="AA37">
    <cfRule type="expression" dxfId="701" priority="765">
      <formula>Q37+S37+U37+W37+Y37&gt;0</formula>
    </cfRule>
  </conditionalFormatting>
  <conditionalFormatting sqref="AB37">
    <cfRule type="expression" dxfId="700" priority="764">
      <formula>Q37+S37+U37+W37+Y37+AA37&gt;0</formula>
    </cfRule>
  </conditionalFormatting>
  <conditionalFormatting sqref="AC37">
    <cfRule type="expression" dxfId="699" priority="763">
      <formula>Q37+S37+U37+W37+Y37+AA37&gt;0</formula>
    </cfRule>
  </conditionalFormatting>
  <conditionalFormatting sqref="AD37">
    <cfRule type="expression" dxfId="698" priority="762">
      <formula>Q37+S37+U37+W37+Y37+AA37+AC37&gt;0</formula>
    </cfRule>
  </conditionalFormatting>
  <conditionalFormatting sqref="AE37">
    <cfRule type="expression" dxfId="697" priority="761">
      <formula>Q37+S37+U37+W37+Y37+AA37+AC37&gt;0</formula>
    </cfRule>
  </conditionalFormatting>
  <conditionalFormatting sqref="AF37">
    <cfRule type="expression" dxfId="696" priority="760">
      <formula>Q37+S37+U37+W37+Y37+AA37+AC37+AE37&gt;0</formula>
    </cfRule>
  </conditionalFormatting>
  <conditionalFormatting sqref="AG37">
    <cfRule type="expression" dxfId="695" priority="759">
      <formula>Q37+S37+U37+W37+Y37+AA37+AC37+AE37&gt;0</formula>
    </cfRule>
  </conditionalFormatting>
  <conditionalFormatting sqref="AH37">
    <cfRule type="expression" dxfId="694" priority="758">
      <formula>Q37+S37+U37+W37+Y37+AA37+AC37+AE37+AG37&gt;0</formula>
    </cfRule>
  </conditionalFormatting>
  <conditionalFormatting sqref="AI37">
    <cfRule type="expression" dxfId="693" priority="757">
      <formula>Q37+S37+U37+W37+Y37+AA37+AC37+AE37+AG37&gt;0</formula>
    </cfRule>
  </conditionalFormatting>
  <conditionalFormatting sqref="AL37">
    <cfRule type="expression" dxfId="692" priority="755">
      <formula>Q37+S37+U37+W37+Y37+AA37+AC37+AE37+AG37+AM37+AK37&gt;0</formula>
    </cfRule>
  </conditionalFormatting>
  <conditionalFormatting sqref="AN37">
    <cfRule type="expression" dxfId="691" priority="754">
      <formula>Q37+S37+U37+W37+Y37+AA37+AC37+AE37+AG37+AO37+AK37+AM37&gt;0</formula>
    </cfRule>
  </conditionalFormatting>
  <conditionalFormatting sqref="AJ37">
    <cfRule type="expression" dxfId="690" priority="753">
      <formula>Q37+S37+U37+W37+Y37+AA37+AC37+AE37+AG37+AI37&gt;0</formula>
    </cfRule>
  </conditionalFormatting>
  <conditionalFormatting sqref="AM37">
    <cfRule type="expression" dxfId="689" priority="751">
      <formula>Q37+S37+U37+W37+Y37+AA37+AC37+AE37+AG37+AI37+AK37&gt;0</formula>
    </cfRule>
  </conditionalFormatting>
  <conditionalFormatting sqref="AO37">
    <cfRule type="expression" dxfId="688" priority="750">
      <formula>Q37+S37+U37+W37+Y37+AA37+AC37+AE37+AG37+AI37+AK37+AM37&gt;0</formula>
    </cfRule>
  </conditionalFormatting>
  <conditionalFormatting sqref="R38">
    <cfRule type="expression" dxfId="687" priority="749">
      <formula>Q38&gt;0</formula>
    </cfRule>
  </conditionalFormatting>
  <conditionalFormatting sqref="S38">
    <cfRule type="expression" dxfId="686" priority="748">
      <formula>Q38&gt;0</formula>
    </cfRule>
  </conditionalFormatting>
  <conditionalFormatting sqref="T38">
    <cfRule type="expression" dxfId="685" priority="747">
      <formula>Q38+S38&gt;0</formula>
    </cfRule>
  </conditionalFormatting>
  <conditionalFormatting sqref="U38">
    <cfRule type="expression" dxfId="684" priority="746">
      <formula>Q38+S38&gt;0</formula>
    </cfRule>
  </conditionalFormatting>
  <conditionalFormatting sqref="V38">
    <cfRule type="expression" dxfId="683" priority="745">
      <formula>Q38+S38+U38&gt;0</formula>
    </cfRule>
  </conditionalFormatting>
  <conditionalFormatting sqref="W38">
    <cfRule type="expression" dxfId="682" priority="744">
      <formula>Q38+S38+U38&gt;0</formula>
    </cfRule>
  </conditionalFormatting>
  <conditionalFormatting sqref="X38">
    <cfRule type="expression" dxfId="681" priority="743">
      <formula>Q38+S38+U38+W38&gt;0</formula>
    </cfRule>
  </conditionalFormatting>
  <conditionalFormatting sqref="Y38">
    <cfRule type="expression" dxfId="680" priority="742">
      <formula>Q38+S38+U38+W38&gt;0</formula>
    </cfRule>
  </conditionalFormatting>
  <conditionalFormatting sqref="Z38">
    <cfRule type="expression" dxfId="679" priority="741">
      <formula>Q38+S38+U38+W38+Y38&gt;0</formula>
    </cfRule>
  </conditionalFormatting>
  <conditionalFormatting sqref="AA38">
    <cfRule type="expression" dxfId="678" priority="740">
      <formula>Q38+S38+U38+W38+Y38&gt;0</formula>
    </cfRule>
  </conditionalFormatting>
  <conditionalFormatting sqref="AB38">
    <cfRule type="expression" dxfId="677" priority="739">
      <formula>Q38+S38+U38+W38+Y38+AA38&gt;0</formula>
    </cfRule>
  </conditionalFormatting>
  <conditionalFormatting sqref="AC38">
    <cfRule type="expression" dxfId="676" priority="738">
      <formula>Q38+S38+U38+W38+Y38+AA38&gt;0</formula>
    </cfRule>
  </conditionalFormatting>
  <conditionalFormatting sqref="AD38">
    <cfRule type="expression" dxfId="675" priority="737">
      <formula>Q38+S38+U38+W38+Y38+AA38+AC38&gt;0</formula>
    </cfRule>
  </conditionalFormatting>
  <conditionalFormatting sqref="AE38">
    <cfRule type="expression" dxfId="674" priority="736">
      <formula>Q38+S38+U38+W38+Y38+AA38+AC38&gt;0</formula>
    </cfRule>
  </conditionalFormatting>
  <conditionalFormatting sqref="AF38">
    <cfRule type="expression" dxfId="673" priority="735">
      <formula>Q38+S38+U38+W38+Y38+AA38+AC38+AE38&gt;0</formula>
    </cfRule>
  </conditionalFormatting>
  <conditionalFormatting sqref="AG38">
    <cfRule type="expression" dxfId="672" priority="734">
      <formula>Q38+S38+U38+W38+Y38+AA38+AC38+AE38&gt;0</formula>
    </cfRule>
  </conditionalFormatting>
  <conditionalFormatting sqref="AH38">
    <cfRule type="expression" dxfId="671" priority="733">
      <formula>Q38+S38+U38+W38+Y38+AA38+AC38+AE38+AG38&gt;0</formula>
    </cfRule>
  </conditionalFormatting>
  <conditionalFormatting sqref="AI38">
    <cfRule type="expression" dxfId="670" priority="732">
      <formula>Q38+S38+U38+W38+Y38+AA38+AC38+AE38+AG38&gt;0</formula>
    </cfRule>
  </conditionalFormatting>
  <conditionalFormatting sqref="AL38">
    <cfRule type="expression" dxfId="669" priority="730">
      <formula>Q38+S38+U38+W38+Y38+AA38+AC38+AE38+AG38+AM38+AK38&gt;0</formula>
    </cfRule>
  </conditionalFormatting>
  <conditionalFormatting sqref="AN38">
    <cfRule type="expression" dxfId="668" priority="729">
      <formula>Q38+S38+U38+W38+Y38+AA38+AC38+AE38+AG38+AO38+AK38+AM38&gt;0</formula>
    </cfRule>
  </conditionalFormatting>
  <conditionalFormatting sqref="AJ38">
    <cfRule type="expression" dxfId="667" priority="728">
      <formula>Q38+S38+U38+W38+Y38+AA38+AC38+AE38+AG38+AI38&gt;0</formula>
    </cfRule>
  </conditionalFormatting>
  <conditionalFormatting sqref="AM38">
    <cfRule type="expression" dxfId="666" priority="726">
      <formula>Q38+S38+U38+W38+Y38+AA38+AC38+AE38+AG38+AI38+AK38&gt;0</formula>
    </cfRule>
  </conditionalFormatting>
  <conditionalFormatting sqref="AO38">
    <cfRule type="expression" dxfId="665" priority="725">
      <formula>Q38+S38+U38+W38+Y38+AA38+AC38+AE38+AG38+AI38+AK38+AM38&gt;0</formula>
    </cfRule>
  </conditionalFormatting>
  <conditionalFormatting sqref="R39">
    <cfRule type="expression" dxfId="664" priority="724">
      <formula>Q39&gt;0</formula>
    </cfRule>
  </conditionalFormatting>
  <conditionalFormatting sqref="S39">
    <cfRule type="expression" dxfId="663" priority="723">
      <formula>Q39&gt;0</formula>
    </cfRule>
  </conditionalFormatting>
  <conditionalFormatting sqref="T39">
    <cfRule type="expression" dxfId="662" priority="722">
      <formula>Q39+S39&gt;0</formula>
    </cfRule>
  </conditionalFormatting>
  <conditionalFormatting sqref="U39">
    <cfRule type="expression" dxfId="661" priority="721">
      <formula>Q39+S39&gt;0</formula>
    </cfRule>
  </conditionalFormatting>
  <conditionalFormatting sqref="V39">
    <cfRule type="expression" dxfId="660" priority="720">
      <formula>Q39+S39+U39&gt;0</formula>
    </cfRule>
  </conditionalFormatting>
  <conditionalFormatting sqref="W39">
    <cfRule type="expression" dxfId="659" priority="719">
      <formula>Q39+S39+U39&gt;0</formula>
    </cfRule>
  </conditionalFormatting>
  <conditionalFormatting sqref="X39">
    <cfRule type="expression" dxfId="658" priority="718">
      <formula>Q39+S39+U39+W39&gt;0</formula>
    </cfRule>
  </conditionalFormatting>
  <conditionalFormatting sqref="Y39">
    <cfRule type="expression" dxfId="657" priority="717">
      <formula>Q39+S39+U39+W39&gt;0</formula>
    </cfRule>
  </conditionalFormatting>
  <conditionalFormatting sqref="Z39">
    <cfRule type="expression" dxfId="656" priority="716">
      <formula>Q39+S39+U39+W39+Y39&gt;0</formula>
    </cfRule>
  </conditionalFormatting>
  <conditionalFormatting sqref="AA39">
    <cfRule type="expression" dxfId="655" priority="715">
      <formula>Q39+S39+U39+W39+Y39&gt;0</formula>
    </cfRule>
  </conditionalFormatting>
  <conditionalFormatting sqref="AB39">
    <cfRule type="expression" dxfId="654" priority="714">
      <formula>Q39+S39+U39+W39+Y39+AA39&gt;0</formula>
    </cfRule>
  </conditionalFormatting>
  <conditionalFormatting sqref="AC39">
    <cfRule type="expression" dxfId="653" priority="713">
      <formula>Q39+S39+U39+W39+Y39+AA39&gt;0</formula>
    </cfRule>
  </conditionalFormatting>
  <conditionalFormatting sqref="AD39">
    <cfRule type="expression" dxfId="652" priority="712">
      <formula>Q39+S39+U39+W39+Y39+AA39+AC39&gt;0</formula>
    </cfRule>
  </conditionalFormatting>
  <conditionalFormatting sqref="AE39">
    <cfRule type="expression" dxfId="651" priority="711">
      <formula>Q39+S39+U39+W39+Y39+AA39+AC39&gt;0</formula>
    </cfRule>
  </conditionalFormatting>
  <conditionalFormatting sqref="AF39">
    <cfRule type="expression" dxfId="650" priority="710">
      <formula>Q39+S39+U39+W39+Y39+AA39+AC39+AE39&gt;0</formula>
    </cfRule>
  </conditionalFormatting>
  <conditionalFormatting sqref="AG39">
    <cfRule type="expression" dxfId="649" priority="709">
      <formula>Q39+S39+U39+W39+Y39+AA39+AC39+AE39&gt;0</formula>
    </cfRule>
  </conditionalFormatting>
  <conditionalFormatting sqref="AH39">
    <cfRule type="expression" dxfId="648" priority="708">
      <formula>Q39+S39+U39+W39+Y39+AA39+AC39+AE39+AG39&gt;0</formula>
    </cfRule>
  </conditionalFormatting>
  <conditionalFormatting sqref="AI39">
    <cfRule type="expression" dxfId="647" priority="707">
      <formula>Q39+S39+U39+W39+Y39+AA39+AC39+AE39+AG39&gt;0</formula>
    </cfRule>
  </conditionalFormatting>
  <conditionalFormatting sqref="AL39">
    <cfRule type="expression" dxfId="646" priority="705">
      <formula>Q39+S39+U39+W39+Y39+AA39+AC39+AE39+AG39+AM39+AK39&gt;0</formula>
    </cfRule>
  </conditionalFormatting>
  <conditionalFormatting sqref="AN39">
    <cfRule type="expression" dxfId="645" priority="704">
      <formula>Q39+S39+U39+W39+Y39+AA39+AC39+AE39+AG39+AO39+AK39+AM39&gt;0</formula>
    </cfRule>
  </conditionalFormatting>
  <conditionalFormatting sqref="AJ39">
    <cfRule type="expression" dxfId="644" priority="703">
      <formula>Q39+S39+U39+W39+Y39+AA39+AC39+AE39+AG39+AI39&gt;0</formula>
    </cfRule>
  </conditionalFormatting>
  <conditionalFormatting sqref="AM39">
    <cfRule type="expression" dxfId="643" priority="701">
      <formula>Q39+S39+U39+W39+Y39+AA39+AC39+AE39+AG39+AI39+AK39&gt;0</formula>
    </cfRule>
  </conditionalFormatting>
  <conditionalFormatting sqref="AO39">
    <cfRule type="expression" dxfId="642" priority="700">
      <formula>Q39+S39+U39+W39+Y39+AA39+AC39+AE39+AG39+AI39+AK39+AM39&gt;0</formula>
    </cfRule>
  </conditionalFormatting>
  <conditionalFormatting sqref="R40">
    <cfRule type="expression" dxfId="641" priority="699">
      <formula>Q40&gt;0</formula>
    </cfRule>
  </conditionalFormatting>
  <conditionalFormatting sqref="S40">
    <cfRule type="expression" dxfId="640" priority="698">
      <formula>Q40&gt;0</formula>
    </cfRule>
  </conditionalFormatting>
  <conditionalFormatting sqref="T40:V40">
    <cfRule type="expression" dxfId="639" priority="697">
      <formula>Q40+S40&gt;0</formula>
    </cfRule>
  </conditionalFormatting>
  <conditionalFormatting sqref="U40">
    <cfRule type="expression" dxfId="638" priority="696">
      <formula>Q40+S40&gt;0</formula>
    </cfRule>
  </conditionalFormatting>
  <conditionalFormatting sqref="V40">
    <cfRule type="expression" dxfId="637" priority="695">
      <formula>Q40+S40+U40&gt;0</formula>
    </cfRule>
  </conditionalFormatting>
  <conditionalFormatting sqref="W40">
    <cfRule type="expression" dxfId="636" priority="694">
      <formula>Q40+S40+U40&gt;0</formula>
    </cfRule>
  </conditionalFormatting>
  <conditionalFormatting sqref="X40">
    <cfRule type="expression" dxfId="635" priority="693">
      <formula>Q40+S40+U40+W40&gt;0</formula>
    </cfRule>
  </conditionalFormatting>
  <conditionalFormatting sqref="Y40">
    <cfRule type="expression" dxfId="634" priority="692">
      <formula>Q40+S40+U40+W40&gt;0</formula>
    </cfRule>
  </conditionalFormatting>
  <conditionalFormatting sqref="Z40">
    <cfRule type="expression" dxfId="633" priority="691">
      <formula>Q40+S40+U40+W40+Y40&gt;0</formula>
    </cfRule>
  </conditionalFormatting>
  <conditionalFormatting sqref="AA40">
    <cfRule type="expression" dxfId="632" priority="690">
      <formula>Q40+S40+U40+W40+Y40&gt;0</formula>
    </cfRule>
  </conditionalFormatting>
  <conditionalFormatting sqref="AB40">
    <cfRule type="expression" dxfId="631" priority="689">
      <formula>Q40+S40+U40+W40+Y40+AA40&gt;0</formula>
    </cfRule>
  </conditionalFormatting>
  <conditionalFormatting sqref="AC40">
    <cfRule type="expression" dxfId="630" priority="688">
      <formula>Q40+S40+U40+W40+Y40+AA40&gt;0</formula>
    </cfRule>
  </conditionalFormatting>
  <conditionalFormatting sqref="AD40">
    <cfRule type="expression" dxfId="629" priority="687">
      <formula>Q40+S40+U40+W40+Y40+AA40+AC40&gt;0</formula>
    </cfRule>
  </conditionalFormatting>
  <conditionalFormatting sqref="AE40">
    <cfRule type="expression" dxfId="628" priority="686">
      <formula>Q40+S40+U40+W40+Y40+AA40+AC40&gt;0</formula>
    </cfRule>
  </conditionalFormatting>
  <conditionalFormatting sqref="AF40">
    <cfRule type="expression" dxfId="627" priority="685">
      <formula>Q40+S40+U40+W40+Y40+AA40+AC40+AE40&gt;0</formula>
    </cfRule>
  </conditionalFormatting>
  <conditionalFormatting sqref="AG40">
    <cfRule type="expression" dxfId="626" priority="684">
      <formula>Q40+S40+U40+W40+Y40+AA40+AC40+AE40&gt;0</formula>
    </cfRule>
  </conditionalFormatting>
  <conditionalFormatting sqref="AH40">
    <cfRule type="expression" dxfId="625" priority="683">
      <formula>Q40+S40+U40+W40+Y40+AA40+AC40+AE40+AG40&gt;0</formula>
    </cfRule>
  </conditionalFormatting>
  <conditionalFormatting sqref="AI40">
    <cfRule type="expression" dxfId="624" priority="682">
      <formula>Q40+S40+U40+W40+Y40+AA40+AC40+AE40+AG40&gt;0</formula>
    </cfRule>
  </conditionalFormatting>
  <conditionalFormatting sqref="AL40">
    <cfRule type="expression" dxfId="623" priority="680">
      <formula>Q40+S40+U40+W40+Y40+AA40+AC40+AE40+AG40+AM40+AK40&gt;0</formula>
    </cfRule>
  </conditionalFormatting>
  <conditionalFormatting sqref="AN40">
    <cfRule type="expression" dxfId="622" priority="679">
      <formula>Q40+S40+U40+W40+Y40+AA40+AC40+AE40+AG40+AO40+AK40+AM40&gt;0</formula>
    </cfRule>
  </conditionalFormatting>
  <conditionalFormatting sqref="AJ40">
    <cfRule type="expression" dxfId="621" priority="678">
      <formula>Q40+S40+U40+W40+Y40+AA40+AC40+AE40+AG40+AI40&gt;0</formula>
    </cfRule>
  </conditionalFormatting>
  <conditionalFormatting sqref="AM40">
    <cfRule type="expression" dxfId="620" priority="676">
      <formula>Q40+S40+U40+W40+Y40+AA40+AC40+AE40+AG40+AI40+AK40&gt;0</formula>
    </cfRule>
  </conditionalFormatting>
  <conditionalFormatting sqref="AO40">
    <cfRule type="expression" dxfId="619" priority="675">
      <formula>Q40+S40+U40+W40+Y40+AA40+AC40+AE40+AG40+AI40+AK40+AM40&gt;0</formula>
    </cfRule>
  </conditionalFormatting>
  <conditionalFormatting sqref="R41">
    <cfRule type="expression" dxfId="618" priority="674">
      <formula>Q41&gt;0</formula>
    </cfRule>
  </conditionalFormatting>
  <conditionalFormatting sqref="S41">
    <cfRule type="expression" dxfId="617" priority="673">
      <formula>Q41&gt;0</formula>
    </cfRule>
  </conditionalFormatting>
  <conditionalFormatting sqref="T41">
    <cfRule type="expression" dxfId="616" priority="672">
      <formula>Q41+S41&gt;0</formula>
    </cfRule>
  </conditionalFormatting>
  <conditionalFormatting sqref="U41">
    <cfRule type="expression" dxfId="615" priority="671">
      <formula>Q41+S41&gt;0</formula>
    </cfRule>
  </conditionalFormatting>
  <conditionalFormatting sqref="V41">
    <cfRule type="expression" dxfId="614" priority="670">
      <formula>Q41+S41+U41&gt;0</formula>
    </cfRule>
  </conditionalFormatting>
  <conditionalFormatting sqref="W41">
    <cfRule type="expression" dxfId="613" priority="669">
      <formula>Q41+S41+U41&gt;0</formula>
    </cfRule>
  </conditionalFormatting>
  <conditionalFormatting sqref="X41">
    <cfRule type="expression" dxfId="612" priority="668">
      <formula>Q41+S41+U41+W41&gt;0</formula>
    </cfRule>
  </conditionalFormatting>
  <conditionalFormatting sqref="Y41">
    <cfRule type="expression" dxfId="611" priority="667">
      <formula>Q41+S41+U41+W41&gt;0</formula>
    </cfRule>
  </conditionalFormatting>
  <conditionalFormatting sqref="Z41">
    <cfRule type="expression" dxfId="610" priority="666">
      <formula>Q41+S41+U41+W41+Y41&gt;0</formula>
    </cfRule>
  </conditionalFormatting>
  <conditionalFormatting sqref="AA41">
    <cfRule type="expression" dxfId="609" priority="665">
      <formula>Q41+S41+U41+W41+Y41&gt;0</formula>
    </cfRule>
  </conditionalFormatting>
  <conditionalFormatting sqref="AB41">
    <cfRule type="expression" dxfId="608" priority="664">
      <formula>Q41+S41+U41+W41+Y41+AA41&gt;0</formula>
    </cfRule>
  </conditionalFormatting>
  <conditionalFormatting sqref="AC41">
    <cfRule type="expression" dxfId="607" priority="663">
      <formula>Q41+S41+U41+W41+Y41+AA41&gt;0</formula>
    </cfRule>
  </conditionalFormatting>
  <conditionalFormatting sqref="AD41">
    <cfRule type="expression" dxfId="606" priority="662">
      <formula>Q41+S41+U41+W41+Y41+AA41+AC41&gt;0</formula>
    </cfRule>
  </conditionalFormatting>
  <conditionalFormatting sqref="AE41">
    <cfRule type="expression" dxfId="605" priority="661">
      <formula>Q41+S41+U41+W41+Y41+AA41+AC41&gt;0</formula>
    </cfRule>
  </conditionalFormatting>
  <conditionalFormatting sqref="AF41">
    <cfRule type="expression" dxfId="604" priority="660">
      <formula>Q41+S41+U41+W41+Y41+AA41+AC41+AE41&gt;0</formula>
    </cfRule>
  </conditionalFormatting>
  <conditionalFormatting sqref="AG41">
    <cfRule type="expression" dxfId="603" priority="659">
      <formula>Q41+S41+U41+W41+Y41+AA41+AC41+AE41&gt;0</formula>
    </cfRule>
  </conditionalFormatting>
  <conditionalFormatting sqref="AH41">
    <cfRule type="expression" dxfId="602" priority="658">
      <formula>Q41+S41+U41+W41+Y41+AA41+AC41+AE41+AG41&gt;0</formula>
    </cfRule>
  </conditionalFormatting>
  <conditionalFormatting sqref="AI41">
    <cfRule type="expression" dxfId="601" priority="657">
      <formula>Q41+S41+U41+W41+Y41+AA41+AC41+AE41+AG41&gt;0</formula>
    </cfRule>
  </conditionalFormatting>
  <conditionalFormatting sqref="AL41">
    <cfRule type="expression" dxfId="600" priority="655">
      <formula>Q41+S41+U41+W41+Y41+AA41+AC41+AE41+AG41+AM41+AK41&gt;0</formula>
    </cfRule>
  </conditionalFormatting>
  <conditionalFormatting sqref="AN41">
    <cfRule type="expression" dxfId="599" priority="654">
      <formula>Q41+S41+U41+W41+Y41+AA41+AC41+AE41+AG41+AO41+AK41+AM41&gt;0</formula>
    </cfRule>
  </conditionalFormatting>
  <conditionalFormatting sqref="AJ41">
    <cfRule type="expression" dxfId="598" priority="653">
      <formula>Q41+S41+U41+W41+Y41+AA41+AC41+AE41+AG41+AI41&gt;0</formula>
    </cfRule>
  </conditionalFormatting>
  <conditionalFormatting sqref="AM41">
    <cfRule type="expression" dxfId="597" priority="651">
      <formula>Q41+S41+U41+W41+Y41+AA41+AC41+AE41+AG41+AI41+AK41&gt;0</formula>
    </cfRule>
  </conditionalFormatting>
  <conditionalFormatting sqref="AO41">
    <cfRule type="expression" dxfId="596" priority="650">
      <formula>Q41+S41+U41+W41+Y41+AA41+AC41+AE41+AG41+AI41+AK41+AM41&gt;0</formula>
    </cfRule>
  </conditionalFormatting>
  <conditionalFormatting sqref="R42">
    <cfRule type="expression" dxfId="595" priority="649">
      <formula>Q42&gt;0</formula>
    </cfRule>
  </conditionalFormatting>
  <conditionalFormatting sqref="S42">
    <cfRule type="expression" dxfId="594" priority="648">
      <formula>Q42&gt;0</formula>
    </cfRule>
  </conditionalFormatting>
  <conditionalFormatting sqref="T42">
    <cfRule type="expression" dxfId="593" priority="647">
      <formula>Q42+S42&gt;0</formula>
    </cfRule>
  </conditionalFormatting>
  <conditionalFormatting sqref="U42">
    <cfRule type="expression" dxfId="592" priority="646">
      <formula>Q42+S42&gt;0</formula>
    </cfRule>
  </conditionalFormatting>
  <conditionalFormatting sqref="V42">
    <cfRule type="expression" dxfId="591" priority="645">
      <formula>Q42+S42+U42&gt;0</formula>
    </cfRule>
  </conditionalFormatting>
  <conditionalFormatting sqref="W42">
    <cfRule type="expression" dxfId="590" priority="644">
      <formula>Q42+S42+U42&gt;0</formula>
    </cfRule>
  </conditionalFormatting>
  <conditionalFormatting sqref="X42">
    <cfRule type="expression" dxfId="589" priority="643">
      <formula>Q42+S42+U42+W42&gt;0</formula>
    </cfRule>
  </conditionalFormatting>
  <conditionalFormatting sqref="Y42">
    <cfRule type="expression" dxfId="588" priority="642">
      <formula>Q42+S42+U42+W42&gt;0</formula>
    </cfRule>
  </conditionalFormatting>
  <conditionalFormatting sqref="Z42">
    <cfRule type="expression" dxfId="587" priority="641">
      <formula>Q42+S42+U42+W42+Y42&gt;0</formula>
    </cfRule>
  </conditionalFormatting>
  <conditionalFormatting sqref="AA42">
    <cfRule type="expression" dxfId="586" priority="640">
      <formula>Q42+S42+U42+W42+Y42&gt;0</formula>
    </cfRule>
  </conditionalFormatting>
  <conditionalFormatting sqref="AB42">
    <cfRule type="expression" dxfId="585" priority="639">
      <formula>Q42+S42+U42+W42+Y42+AA42&gt;0</formula>
    </cfRule>
  </conditionalFormatting>
  <conditionalFormatting sqref="AC42">
    <cfRule type="expression" dxfId="584" priority="638">
      <formula>Q42+S42+U42+W42+Y42+AA42&gt;0</formula>
    </cfRule>
  </conditionalFormatting>
  <conditionalFormatting sqref="AD42">
    <cfRule type="expression" dxfId="583" priority="637">
      <formula>Q42+S42+U42+W42+Y42+AA42+AC42&gt;0</formula>
    </cfRule>
  </conditionalFormatting>
  <conditionalFormatting sqref="AE42">
    <cfRule type="expression" dxfId="582" priority="636">
      <formula>Q42+S42+U42+W42+Y42+AA42+AC42&gt;0</formula>
    </cfRule>
  </conditionalFormatting>
  <conditionalFormatting sqref="AF42">
    <cfRule type="expression" dxfId="581" priority="635">
      <formula>Q42+S42+U42+W42+Y42+AA42+AC42+AE42&gt;0</formula>
    </cfRule>
  </conditionalFormatting>
  <conditionalFormatting sqref="AG42">
    <cfRule type="expression" dxfId="580" priority="634">
      <formula>Q42+S42+U42+W42+Y42+AA42+AC42+AE42&gt;0</formula>
    </cfRule>
  </conditionalFormatting>
  <conditionalFormatting sqref="AH42">
    <cfRule type="expression" dxfId="579" priority="633">
      <formula>Q42+S42+U42+W42+Y42+AA42+AC42+AE42+AG42&gt;0</formula>
    </cfRule>
  </conditionalFormatting>
  <conditionalFormatting sqref="AI42">
    <cfRule type="expression" dxfId="578" priority="632">
      <formula>Q42+S42+U42+W42+Y42+AA42+AC42+AE42+AG42&gt;0</formula>
    </cfRule>
  </conditionalFormatting>
  <conditionalFormatting sqref="AL42">
    <cfRule type="expression" dxfId="577" priority="630">
      <formula>Q42+S42+U42+W42+Y42+AA42+AC42+AE42+AG42+AM42+AK42&gt;0</formula>
    </cfRule>
  </conditionalFormatting>
  <conditionalFormatting sqref="AN42">
    <cfRule type="expression" dxfId="576" priority="629">
      <formula>Q42+S42+U42+W42+Y42+AA42+AC42+AE42+AG42+AO42+AK42+AM42&gt;0</formula>
    </cfRule>
  </conditionalFormatting>
  <conditionalFormatting sqref="AJ42">
    <cfRule type="expression" dxfId="575" priority="628">
      <formula>Q42+S42+U42+W42+Y42+AA42+AC42+AE42+AG42+AI42&gt;0</formula>
    </cfRule>
  </conditionalFormatting>
  <conditionalFormatting sqref="AM42">
    <cfRule type="expression" dxfId="574" priority="626">
      <formula>Q42+S42+U42+W42+Y42+AA42+AC42+AE42+AG42+AI42+AK42&gt;0</formula>
    </cfRule>
  </conditionalFormatting>
  <conditionalFormatting sqref="AO42">
    <cfRule type="expression" dxfId="573" priority="625">
      <formula>Q42+S42+U42+W42+Y42+AA42+AC42+AE42+AG42+AI42+AK42+AM42&gt;0</formula>
    </cfRule>
  </conditionalFormatting>
  <conditionalFormatting sqref="R43">
    <cfRule type="expression" dxfId="572" priority="624">
      <formula>Q43&gt;0</formula>
    </cfRule>
  </conditionalFormatting>
  <conditionalFormatting sqref="S43">
    <cfRule type="expression" dxfId="571" priority="623">
      <formula>Q43&gt;0</formula>
    </cfRule>
  </conditionalFormatting>
  <conditionalFormatting sqref="T43">
    <cfRule type="expression" dxfId="570" priority="622">
      <formula>Q43+S43&gt;0</formula>
    </cfRule>
  </conditionalFormatting>
  <conditionalFormatting sqref="U43">
    <cfRule type="expression" dxfId="569" priority="621">
      <formula>Q43+S43&gt;0</formula>
    </cfRule>
  </conditionalFormatting>
  <conditionalFormatting sqref="V43">
    <cfRule type="expression" dxfId="568" priority="620">
      <formula>Q43+S43+U43&gt;0</formula>
    </cfRule>
  </conditionalFormatting>
  <conditionalFormatting sqref="W43">
    <cfRule type="expression" dxfId="567" priority="619">
      <formula>Q43+S43+U43&gt;0</formula>
    </cfRule>
  </conditionalFormatting>
  <conditionalFormatting sqref="X43">
    <cfRule type="expression" dxfId="566" priority="618">
      <formula>Q43+S43+U43+W43&gt;0</formula>
    </cfRule>
  </conditionalFormatting>
  <conditionalFormatting sqref="Y43">
    <cfRule type="expression" dxfId="565" priority="617">
      <formula>Q43+S43+U43+W43&gt;0</formula>
    </cfRule>
  </conditionalFormatting>
  <conditionalFormatting sqref="Z43">
    <cfRule type="expression" dxfId="564" priority="616">
      <formula>Q43+S43+U43+W43+Y43&gt;0</formula>
    </cfRule>
  </conditionalFormatting>
  <conditionalFormatting sqref="AA43">
    <cfRule type="expression" dxfId="563" priority="615">
      <formula>Q43+S43+U43+W43+Y43&gt;0</formula>
    </cfRule>
  </conditionalFormatting>
  <conditionalFormatting sqref="AB43">
    <cfRule type="expression" dxfId="562" priority="614">
      <formula>Q43+S43+U43+W43+Y43+AA43&gt;0</formula>
    </cfRule>
  </conditionalFormatting>
  <conditionalFormatting sqref="AC43">
    <cfRule type="expression" dxfId="561" priority="613">
      <formula>Q43+S43+U43+W43+Y43+AA43&gt;0</formula>
    </cfRule>
  </conditionalFormatting>
  <conditionalFormatting sqref="AD43">
    <cfRule type="expression" dxfId="560" priority="612">
      <formula>Q43+S43+U43+W43+Y43+AA43+AC43&gt;0</formula>
    </cfRule>
  </conditionalFormatting>
  <conditionalFormatting sqref="AE43">
    <cfRule type="expression" dxfId="559" priority="611">
      <formula>Q43+S43+U43+W43+Y43+AA43+AC43&gt;0</formula>
    </cfRule>
  </conditionalFormatting>
  <conditionalFormatting sqref="AF43">
    <cfRule type="expression" dxfId="558" priority="610">
      <formula>Q43+S43+U43+W43+Y43+AA43+AC43+AE43&gt;0</formula>
    </cfRule>
  </conditionalFormatting>
  <conditionalFormatting sqref="AG43">
    <cfRule type="expression" dxfId="557" priority="609">
      <formula>Q43+S43+U43+W43+Y43+AA43+AC43+AE43&gt;0</formula>
    </cfRule>
  </conditionalFormatting>
  <conditionalFormatting sqref="AH43">
    <cfRule type="expression" dxfId="556" priority="608">
      <formula>Q43+S43+U43+W43+Y43+AA43+AC43+AE43+AG43&gt;0</formula>
    </cfRule>
  </conditionalFormatting>
  <conditionalFormatting sqref="AI43">
    <cfRule type="expression" dxfId="555" priority="607">
      <formula>Q43+S43+U43+W43+Y43+AA43+AC43+AE43+AG43&gt;0</formula>
    </cfRule>
  </conditionalFormatting>
  <conditionalFormatting sqref="AL43">
    <cfRule type="expression" dxfId="554" priority="605">
      <formula>Q43+S43+U43+W43+Y43+AA43+AC43+AE43+AG43+AM43+AK43&gt;0</formula>
    </cfRule>
  </conditionalFormatting>
  <conditionalFormatting sqref="AN43">
    <cfRule type="expression" dxfId="553" priority="604">
      <formula>Q43+S43+U43+W43+Y43+AA43+AC43+AE43+AG43+AO43+AK43+AM43&gt;0</formula>
    </cfRule>
  </conditionalFormatting>
  <conditionalFormatting sqref="AJ43">
    <cfRule type="expression" dxfId="552" priority="603">
      <formula>Q43+S43+U43+W43+Y43+AA43+AC43+AE43+AG43+AI43&gt;0</formula>
    </cfRule>
  </conditionalFormatting>
  <conditionalFormatting sqref="AM43">
    <cfRule type="expression" dxfId="551" priority="601">
      <formula>Q43+S43+U43+W43+Y43+AA43+AC43+AE43+AG43+AI43+AK43&gt;0</formula>
    </cfRule>
  </conditionalFormatting>
  <conditionalFormatting sqref="AO43">
    <cfRule type="expression" dxfId="550" priority="600">
      <formula>Q43+S43+U43+W43+Y43+AA43+AC43+AE43+AG43+AI43+AK43+AM43&gt;0</formula>
    </cfRule>
  </conditionalFormatting>
  <conditionalFormatting sqref="R44">
    <cfRule type="expression" dxfId="549" priority="599">
      <formula>Q44&gt;0</formula>
    </cfRule>
  </conditionalFormatting>
  <conditionalFormatting sqref="S44">
    <cfRule type="expression" dxfId="548" priority="598">
      <formula>Q44&gt;0</formula>
    </cfRule>
  </conditionalFormatting>
  <conditionalFormatting sqref="T44">
    <cfRule type="expression" dxfId="547" priority="597">
      <formula>Q44+S44&gt;0</formula>
    </cfRule>
  </conditionalFormatting>
  <conditionalFormatting sqref="U44">
    <cfRule type="expression" dxfId="546" priority="596">
      <formula>Q44+S44&gt;0</formula>
    </cfRule>
  </conditionalFormatting>
  <conditionalFormatting sqref="V44">
    <cfRule type="expression" dxfId="545" priority="595">
      <formula>Q44+S44+U44&gt;0</formula>
    </cfRule>
  </conditionalFormatting>
  <conditionalFormatting sqref="W44">
    <cfRule type="expression" dxfId="544" priority="594">
      <formula>Q44+S44+U44&gt;0</formula>
    </cfRule>
  </conditionalFormatting>
  <conditionalFormatting sqref="X44">
    <cfRule type="expression" dxfId="543" priority="593">
      <formula>Q44+S44+U44+W44&gt;0</formula>
    </cfRule>
  </conditionalFormatting>
  <conditionalFormatting sqref="Y44">
    <cfRule type="expression" dxfId="542" priority="592">
      <formula>Q44+S44+U44+W44&gt;0</formula>
    </cfRule>
  </conditionalFormatting>
  <conditionalFormatting sqref="Z44">
    <cfRule type="expression" dxfId="541" priority="591">
      <formula>Q44+S44+U44+W44+Y44&gt;0</formula>
    </cfRule>
  </conditionalFormatting>
  <conditionalFormatting sqref="AA44">
    <cfRule type="expression" dxfId="540" priority="590">
      <formula>Q44+S44+U44+W44+Y44&gt;0</formula>
    </cfRule>
  </conditionalFormatting>
  <conditionalFormatting sqref="AB44">
    <cfRule type="expression" dxfId="539" priority="589">
      <formula>Q44+S44+U44+W44+Y44+AA44&gt;0</formula>
    </cfRule>
  </conditionalFormatting>
  <conditionalFormatting sqref="AC44">
    <cfRule type="expression" dxfId="538" priority="588">
      <formula>Q44+S44+U44+W44+Y44+AA44&gt;0</formula>
    </cfRule>
  </conditionalFormatting>
  <conditionalFormatting sqref="AD44">
    <cfRule type="expression" dxfId="537" priority="587">
      <formula>Q44+S44+U44+W44+Y44+AA44+AC44&gt;0</formula>
    </cfRule>
  </conditionalFormatting>
  <conditionalFormatting sqref="AE44">
    <cfRule type="expression" dxfId="536" priority="586">
      <formula>Q44+S44+U44+W44+Y44+AA44+AC44&gt;0</formula>
    </cfRule>
  </conditionalFormatting>
  <conditionalFormatting sqref="AF44">
    <cfRule type="expression" dxfId="535" priority="585">
      <formula>Q44+S44+U44+W44+Y44+AA44+AC44+AE44&gt;0</formula>
    </cfRule>
  </conditionalFormatting>
  <conditionalFormatting sqref="AG44">
    <cfRule type="expression" dxfId="534" priority="584">
      <formula>Q44+S44+U44+W44+Y44+AA44+AC44+AE44&gt;0</formula>
    </cfRule>
  </conditionalFormatting>
  <conditionalFormatting sqref="AH44">
    <cfRule type="expression" dxfId="533" priority="583">
      <formula>Q44+S44+U44+W44+Y44+AA44+AC44+AE44+AG44&gt;0</formula>
    </cfRule>
  </conditionalFormatting>
  <conditionalFormatting sqref="AI44">
    <cfRule type="expression" dxfId="532" priority="582">
      <formula>Q44+S44+U44+W44+Y44+AA44+AC44+AE44+AG44&gt;0</formula>
    </cfRule>
  </conditionalFormatting>
  <conditionalFormatting sqref="AL44">
    <cfRule type="expression" dxfId="531" priority="580">
      <formula>Q44+S44+U44+W44+Y44+AA44+AC44+AE44+AG44+AM44+AK44&gt;0</formula>
    </cfRule>
  </conditionalFormatting>
  <conditionalFormatting sqref="AN44">
    <cfRule type="expression" dxfId="530" priority="579">
      <formula>Q44+S44+U44+W44+Y44+AA44+AC44+AE44+AG44+AO44+AK44+AM44&gt;0</formula>
    </cfRule>
  </conditionalFormatting>
  <conditionalFormatting sqref="AJ44">
    <cfRule type="expression" dxfId="529" priority="578">
      <formula>Q44+S44+U44+W44+Y44+AA44+AC44+AE44+AG44+AI44&gt;0</formula>
    </cfRule>
  </conditionalFormatting>
  <conditionalFormatting sqref="AM44">
    <cfRule type="expression" dxfId="528" priority="576">
      <formula>Q44+S44+U44+W44+Y44+AA44+AC44+AE44+AG44+AI44+AK44&gt;0</formula>
    </cfRule>
  </conditionalFormatting>
  <conditionalFormatting sqref="AO44">
    <cfRule type="expression" dxfId="527" priority="575">
      <formula>Q44+S44+U44+W44+Y44+AA44+AC44+AE44+AG44+AI44+AK44+AM44&gt;0</formula>
    </cfRule>
  </conditionalFormatting>
  <conditionalFormatting sqref="R45">
    <cfRule type="expression" dxfId="526" priority="574">
      <formula>Q45&gt;0</formula>
    </cfRule>
  </conditionalFormatting>
  <conditionalFormatting sqref="S45">
    <cfRule type="expression" dxfId="525" priority="573">
      <formula>Q45&gt;0</formula>
    </cfRule>
  </conditionalFormatting>
  <conditionalFormatting sqref="T45">
    <cfRule type="expression" dxfId="524" priority="572">
      <formula>Q45+S45&gt;0</formula>
    </cfRule>
  </conditionalFormatting>
  <conditionalFormatting sqref="U45">
    <cfRule type="expression" dxfId="523" priority="571">
      <formula>Q45+S45&gt;0</formula>
    </cfRule>
  </conditionalFormatting>
  <conditionalFormatting sqref="V45">
    <cfRule type="expression" dxfId="522" priority="570">
      <formula>Q45+S45+U45&gt;0</formula>
    </cfRule>
  </conditionalFormatting>
  <conditionalFormatting sqref="W45">
    <cfRule type="expression" dxfId="521" priority="569">
      <formula>Q45+S45+U45&gt;0</formula>
    </cfRule>
  </conditionalFormatting>
  <conditionalFormatting sqref="X45">
    <cfRule type="expression" dxfId="520" priority="568">
      <formula>Q45+S45+U45+W45&gt;0</formula>
    </cfRule>
  </conditionalFormatting>
  <conditionalFormatting sqref="Y45">
    <cfRule type="expression" dxfId="519" priority="567">
      <formula>Q45+S45+U45+W45&gt;0</formula>
    </cfRule>
  </conditionalFormatting>
  <conditionalFormatting sqref="Z45">
    <cfRule type="expression" dxfId="518" priority="566">
      <formula>Q45+S45+U45+W45+Y45&gt;0</formula>
    </cfRule>
  </conditionalFormatting>
  <conditionalFormatting sqref="AA45">
    <cfRule type="expression" dxfId="517" priority="565">
      <formula>Q45+S45+U45+W45+Y45&gt;0</formula>
    </cfRule>
  </conditionalFormatting>
  <conditionalFormatting sqref="AB45">
    <cfRule type="expression" dxfId="516" priority="564">
      <formula>Q45+S45+U45+W45+Y45+AA45&gt;0</formula>
    </cfRule>
  </conditionalFormatting>
  <conditionalFormatting sqref="AC45">
    <cfRule type="expression" dxfId="515" priority="563">
      <formula>Q45+S45+U45+W45+Y45+AA45&gt;0</formula>
    </cfRule>
  </conditionalFormatting>
  <conditionalFormatting sqref="AD45">
    <cfRule type="expression" dxfId="514" priority="562">
      <formula>Q45+S45+U45+W45+Y45+AA45+AC45&gt;0</formula>
    </cfRule>
  </conditionalFormatting>
  <conditionalFormatting sqref="AE45">
    <cfRule type="expression" dxfId="513" priority="561">
      <formula>Q45+S45+U45+W45+Y45+AA45+AC45&gt;0</formula>
    </cfRule>
  </conditionalFormatting>
  <conditionalFormatting sqref="AF45">
    <cfRule type="expression" dxfId="512" priority="560">
      <formula>Q45+S45+U45+W45+Y45+AA45+AC45+AE45&gt;0</formula>
    </cfRule>
  </conditionalFormatting>
  <conditionalFormatting sqref="AG45">
    <cfRule type="expression" dxfId="511" priority="559">
      <formula>Q45+S45+U45+W45+Y45+AA45+AC45+AE45&gt;0</formula>
    </cfRule>
  </conditionalFormatting>
  <conditionalFormatting sqref="AH45">
    <cfRule type="expression" dxfId="510" priority="558">
      <formula>Q45+S45+U45+W45+Y45+AA45+AC45+AE45+AG45&gt;0</formula>
    </cfRule>
  </conditionalFormatting>
  <conditionalFormatting sqref="AI45">
    <cfRule type="expression" dxfId="509" priority="557">
      <formula>Q45+S45+U45+W45+Y45+AA45+AC45+AE45+AG45&gt;0</formula>
    </cfRule>
  </conditionalFormatting>
  <conditionalFormatting sqref="AL45">
    <cfRule type="expression" dxfId="508" priority="555">
      <formula>Q45+S45+U45+W45+Y45+AA45+AC45+AE45+AG45+AM45+AK45&gt;0</formula>
    </cfRule>
  </conditionalFormatting>
  <conditionalFormatting sqref="AN45">
    <cfRule type="expression" dxfId="507" priority="554">
      <formula>Q45+S45+U45+W45+Y45+AA45+AC45+AE45+AG45+AO45+AK45+AM45&gt;0</formula>
    </cfRule>
  </conditionalFormatting>
  <conditionalFormatting sqref="AJ45">
    <cfRule type="expression" dxfId="506" priority="553">
      <formula>Q45+S45+U45+W45+Y45+AA45+AC45+AE45+AG45+AI45&gt;0</formula>
    </cfRule>
  </conditionalFormatting>
  <conditionalFormatting sqref="AM45">
    <cfRule type="expression" dxfId="505" priority="551">
      <formula>Q45+S45+U45+W45+Y45+AA45+AC45+AE45+AG45+AI45+AK45&gt;0</formula>
    </cfRule>
  </conditionalFormatting>
  <conditionalFormatting sqref="AO45">
    <cfRule type="expression" dxfId="504" priority="550">
      <formula>Q45+S45+U45+W45+Y45+AA45+AC45+AE45+AG45+AI45+AK45+AM45&gt;0</formula>
    </cfRule>
  </conditionalFormatting>
  <conditionalFormatting sqref="R46">
    <cfRule type="expression" dxfId="503" priority="549">
      <formula>Q46&gt;0</formula>
    </cfRule>
  </conditionalFormatting>
  <conditionalFormatting sqref="S46">
    <cfRule type="expression" dxfId="502" priority="548">
      <formula>Q46&gt;0</formula>
    </cfRule>
  </conditionalFormatting>
  <conditionalFormatting sqref="T46">
    <cfRule type="expression" dxfId="501" priority="547">
      <formula>Q46+S46&gt;0</formula>
    </cfRule>
  </conditionalFormatting>
  <conditionalFormatting sqref="U46">
    <cfRule type="expression" dxfId="500" priority="546">
      <formula>Q46+S46&gt;0</formula>
    </cfRule>
  </conditionalFormatting>
  <conditionalFormatting sqref="V46">
    <cfRule type="expression" dxfId="499" priority="545">
      <formula>Q46+S46+U46&gt;0</formula>
    </cfRule>
  </conditionalFormatting>
  <conditionalFormatting sqref="W46">
    <cfRule type="expression" dxfId="498" priority="544">
      <formula>Q46+S46+U46&gt;0</formula>
    </cfRule>
  </conditionalFormatting>
  <conditionalFormatting sqref="X46">
    <cfRule type="expression" dxfId="497" priority="543">
      <formula>Q46+S46+U46+W46&gt;0</formula>
    </cfRule>
  </conditionalFormatting>
  <conditionalFormatting sqref="Y46">
    <cfRule type="expression" dxfId="496" priority="542">
      <formula>Q46+S46+U46+W46&gt;0</formula>
    </cfRule>
  </conditionalFormatting>
  <conditionalFormatting sqref="Z46">
    <cfRule type="expression" dxfId="495" priority="541">
      <formula>Q46+S46+U46+W46+Y46&gt;0</formula>
    </cfRule>
  </conditionalFormatting>
  <conditionalFormatting sqref="AA46">
    <cfRule type="expression" dxfId="494" priority="540">
      <formula>Q46+S46+U46+W46+Y46&gt;0</formula>
    </cfRule>
  </conditionalFormatting>
  <conditionalFormatting sqref="AB46">
    <cfRule type="expression" dxfId="493" priority="539">
      <formula>Q46+S46+U46+W46+Y46+AA46&gt;0</formula>
    </cfRule>
  </conditionalFormatting>
  <conditionalFormatting sqref="AC46">
    <cfRule type="expression" dxfId="492" priority="538">
      <formula>Q46+S46+U46+W46+Y46+AA46&gt;0</formula>
    </cfRule>
  </conditionalFormatting>
  <conditionalFormatting sqref="AD46">
    <cfRule type="expression" dxfId="491" priority="537">
      <formula>Q46+S46+U46+W46+Y46+AA46+AC46&gt;0</formula>
    </cfRule>
  </conditionalFormatting>
  <conditionalFormatting sqref="AE46">
    <cfRule type="expression" dxfId="490" priority="536">
      <formula>Q46+S46+U46+W46+Y46+AA46+AC46&gt;0</formula>
    </cfRule>
  </conditionalFormatting>
  <conditionalFormatting sqref="AF46">
    <cfRule type="expression" dxfId="489" priority="535">
      <formula>Q46+S46+U46+W46+Y46+AA46+AC46+AE46&gt;0</formula>
    </cfRule>
  </conditionalFormatting>
  <conditionalFormatting sqref="AG46">
    <cfRule type="expression" dxfId="488" priority="534">
      <formula>Q46+S46+U46+W46+Y46+AA46+AC46+AE46&gt;0</formula>
    </cfRule>
  </conditionalFormatting>
  <conditionalFormatting sqref="AH46">
    <cfRule type="expression" dxfId="487" priority="533">
      <formula>Q46+S46+U46+W46+Y46+AA46+AC46+AE46+AG46&gt;0</formula>
    </cfRule>
  </conditionalFormatting>
  <conditionalFormatting sqref="AI46">
    <cfRule type="expression" dxfId="486" priority="532">
      <formula>Q46+S46+U46+W46+Y46+AA46+AC46+AE46+AG46&gt;0</formula>
    </cfRule>
  </conditionalFormatting>
  <conditionalFormatting sqref="AL46">
    <cfRule type="expression" dxfId="485" priority="530">
      <formula>Q46+S46+U46+W46+Y46+AA46+AC46+AE46+AG46+AM46+AK46&gt;0</formula>
    </cfRule>
  </conditionalFormatting>
  <conditionalFormatting sqref="AN46">
    <cfRule type="expression" dxfId="484" priority="529">
      <formula>Q46+S46+U46+W46+Y46+AA46+AC46+AE46+AG46+AO46+AK46+AM46&gt;0</formula>
    </cfRule>
  </conditionalFormatting>
  <conditionalFormatting sqref="AJ46">
    <cfRule type="expression" dxfId="483" priority="528">
      <formula>Q46+S46+U46+W46+Y46+AA46+AC46+AE46+AG46+AI46&gt;0</formula>
    </cfRule>
  </conditionalFormatting>
  <conditionalFormatting sqref="AM46">
    <cfRule type="expression" dxfId="482" priority="526">
      <formula>Q46+S46+U46+W46+Y46+AA46+AC46+AE46+AG46+AI46+AK46&gt;0</formula>
    </cfRule>
  </conditionalFormatting>
  <conditionalFormatting sqref="AO46">
    <cfRule type="expression" dxfId="481" priority="525">
      <formula>Q46+S46+U46+W46+Y46+AA46+AC46+AE46+AG46+AI46+AK46+AM46&gt;0</formula>
    </cfRule>
  </conditionalFormatting>
  <conditionalFormatting sqref="R47">
    <cfRule type="expression" dxfId="480" priority="524">
      <formula>Q47&gt;0</formula>
    </cfRule>
  </conditionalFormatting>
  <conditionalFormatting sqref="S47">
    <cfRule type="expression" dxfId="479" priority="523">
      <formula>Q47&gt;0</formula>
    </cfRule>
  </conditionalFormatting>
  <conditionalFormatting sqref="T47">
    <cfRule type="expression" dxfId="478" priority="522">
      <formula>Q47+S47&gt;0</formula>
    </cfRule>
  </conditionalFormatting>
  <conditionalFormatting sqref="U47">
    <cfRule type="expression" dxfId="477" priority="521">
      <formula>Q47+S47&gt;0</formula>
    </cfRule>
  </conditionalFormatting>
  <conditionalFormatting sqref="V47">
    <cfRule type="expression" dxfId="476" priority="520">
      <formula>Q47+S47+U47&gt;0</formula>
    </cfRule>
  </conditionalFormatting>
  <conditionalFormatting sqref="W47">
    <cfRule type="expression" dxfId="475" priority="519">
      <formula>Q47+S47+U47&gt;0</formula>
    </cfRule>
  </conditionalFormatting>
  <conditionalFormatting sqref="X47">
    <cfRule type="expression" dxfId="474" priority="518">
      <formula>Q47+S47+U47+W47&gt;0</formula>
    </cfRule>
  </conditionalFormatting>
  <conditionalFormatting sqref="Y47">
    <cfRule type="expression" dxfId="473" priority="517">
      <formula>Q47+S47+U47+W47&gt;0</formula>
    </cfRule>
  </conditionalFormatting>
  <conditionalFormatting sqref="Z47">
    <cfRule type="expression" dxfId="472" priority="516">
      <formula>Q47+S47+U47+W47+Y47&gt;0</formula>
    </cfRule>
  </conditionalFormatting>
  <conditionalFormatting sqref="AA47">
    <cfRule type="expression" dxfId="471" priority="515">
      <formula>Q47+S47+U47+W47+Y47&gt;0</formula>
    </cfRule>
  </conditionalFormatting>
  <conditionalFormatting sqref="AB47">
    <cfRule type="expression" dxfId="470" priority="514">
      <formula>Q47+S47+U47+W47+Y47+AA47&gt;0</formula>
    </cfRule>
  </conditionalFormatting>
  <conditionalFormatting sqref="AC47">
    <cfRule type="expression" dxfId="469" priority="513">
      <formula>Q47+S47+U47+W47+Y47+AA47&gt;0</formula>
    </cfRule>
  </conditionalFormatting>
  <conditionalFormatting sqref="AD47">
    <cfRule type="expression" dxfId="468" priority="512">
      <formula>Q47+S47+U47+W47+Y47+AA47+AC47&gt;0</formula>
    </cfRule>
  </conditionalFormatting>
  <conditionalFormatting sqref="AE47">
    <cfRule type="expression" dxfId="467" priority="511">
      <formula>Q47+S47+U47+W47+Y47+AA47+AC47&gt;0</formula>
    </cfRule>
  </conditionalFormatting>
  <conditionalFormatting sqref="AF47">
    <cfRule type="expression" dxfId="466" priority="510">
      <formula>Q47+S47+U47+W47+Y47+AA47+AC47+AE47&gt;0</formula>
    </cfRule>
  </conditionalFormatting>
  <conditionalFormatting sqref="AG47">
    <cfRule type="expression" dxfId="465" priority="509">
      <formula>Q47+S47+U47+W47+Y47+AA47+AC47+AE47&gt;0</formula>
    </cfRule>
  </conditionalFormatting>
  <conditionalFormatting sqref="AH47">
    <cfRule type="expression" dxfId="464" priority="508">
      <formula>Q47+S47+U47+W47+Y47+AA47+AC47+AE47+AG47&gt;0</formula>
    </cfRule>
  </conditionalFormatting>
  <conditionalFormatting sqref="AI47">
    <cfRule type="expression" dxfId="463" priority="507">
      <formula>Q47+S47+U47+W47+Y47+AA47+AC47+AE47+AG47&gt;0</formula>
    </cfRule>
  </conditionalFormatting>
  <conditionalFormatting sqref="AL47">
    <cfRule type="expression" dxfId="462" priority="505">
      <formula>Q47+S47+U47+W47+Y47+AA47+AC47+AE47+AG47+AM47+AK47&gt;0</formula>
    </cfRule>
  </conditionalFormatting>
  <conditionalFormatting sqref="AN47">
    <cfRule type="expression" dxfId="461" priority="504">
      <formula>Q47+S47+U47+W47+Y47+AA47+AC47+AE47+AG47+AO47+AK47+AM47&gt;0</formula>
    </cfRule>
  </conditionalFormatting>
  <conditionalFormatting sqref="AJ47">
    <cfRule type="expression" dxfId="460" priority="503">
      <formula>Q47+S47+U47+W47+Y47+AA47+AC47+AE47+AG47+AI47&gt;0</formula>
    </cfRule>
  </conditionalFormatting>
  <conditionalFormatting sqref="AM47">
    <cfRule type="expression" dxfId="459" priority="501">
      <formula>Q47+S47+U47+W47+Y47+AA47+AC47+AE47+AG47+AI47+AK47&gt;0</formula>
    </cfRule>
  </conditionalFormatting>
  <conditionalFormatting sqref="AO47">
    <cfRule type="expression" dxfId="458" priority="500">
      <formula>Q47+S47+U47+W47+Y47+AA47+AC47+AE47+AG47+AI47+AK47+AM47&gt;0</formula>
    </cfRule>
  </conditionalFormatting>
  <conditionalFormatting sqref="R48">
    <cfRule type="expression" dxfId="457" priority="499">
      <formula>Q48&gt;0</formula>
    </cfRule>
  </conditionalFormatting>
  <conditionalFormatting sqref="S48">
    <cfRule type="expression" dxfId="456" priority="498">
      <formula>Q48&gt;0</formula>
    </cfRule>
  </conditionalFormatting>
  <conditionalFormatting sqref="T48">
    <cfRule type="expression" dxfId="455" priority="497">
      <formula>Q48+S48&gt;0</formula>
    </cfRule>
  </conditionalFormatting>
  <conditionalFormatting sqref="U48">
    <cfRule type="expression" dxfId="454" priority="496">
      <formula>Q48+S48&gt;0</formula>
    </cfRule>
  </conditionalFormatting>
  <conditionalFormatting sqref="V48">
    <cfRule type="expression" dxfId="453" priority="495">
      <formula>Q48+S48+U48&gt;0</formula>
    </cfRule>
  </conditionalFormatting>
  <conditionalFormatting sqref="W48">
    <cfRule type="expression" dxfId="452" priority="494">
      <formula>Q48+S48+U48&gt;0</formula>
    </cfRule>
  </conditionalFormatting>
  <conditionalFormatting sqref="X48">
    <cfRule type="expression" dxfId="451" priority="493">
      <formula>Q48+S48+U48+W48&gt;0</formula>
    </cfRule>
  </conditionalFormatting>
  <conditionalFormatting sqref="Y48">
    <cfRule type="expression" dxfId="450" priority="492">
      <formula>Q48+S48+U48+W48&gt;0</formula>
    </cfRule>
  </conditionalFormatting>
  <conditionalFormatting sqref="Z48">
    <cfRule type="expression" dxfId="449" priority="491">
      <formula>Q48+S48+U48+W48+Y48&gt;0</formula>
    </cfRule>
  </conditionalFormatting>
  <conditionalFormatting sqref="AA48">
    <cfRule type="expression" dxfId="448" priority="490">
      <formula>Q48+S48+U48+W48+Y48&gt;0</formula>
    </cfRule>
  </conditionalFormatting>
  <conditionalFormatting sqref="AB48">
    <cfRule type="expression" dxfId="447" priority="489">
      <formula>Q48+S48+U48+W48+Y48+AA48&gt;0</formula>
    </cfRule>
  </conditionalFormatting>
  <conditionalFormatting sqref="AC48">
    <cfRule type="expression" dxfId="446" priority="488">
      <formula>Q48+S48+U48+W48+Y48+AA48&gt;0</formula>
    </cfRule>
  </conditionalFormatting>
  <conditionalFormatting sqref="AD48">
    <cfRule type="expression" dxfId="445" priority="487">
      <formula>Q48+S48+U48+W48+Y48+AA48+AC48&gt;0</formula>
    </cfRule>
  </conditionalFormatting>
  <conditionalFormatting sqref="AE48">
    <cfRule type="expression" dxfId="444" priority="486">
      <formula>Q48+S48+U48+W48+Y48+AA48+AC48&gt;0</formula>
    </cfRule>
  </conditionalFormatting>
  <conditionalFormatting sqref="AF48">
    <cfRule type="expression" dxfId="443" priority="485">
      <formula>Q48+S48+U48+W48+Y48+AA48+AC48+AE48&gt;0</formula>
    </cfRule>
  </conditionalFormatting>
  <conditionalFormatting sqref="AG48">
    <cfRule type="expression" dxfId="442" priority="484">
      <formula>Q48+S48+U48+W48+Y48+AA48+AC48+AE48&gt;0</formula>
    </cfRule>
  </conditionalFormatting>
  <conditionalFormatting sqref="AH48">
    <cfRule type="expression" dxfId="441" priority="483">
      <formula>Q48+S48+U48+W48+Y48+AA48+AC48+AE48+AG48&gt;0</formula>
    </cfRule>
  </conditionalFormatting>
  <conditionalFormatting sqref="AI48">
    <cfRule type="expression" dxfId="440" priority="482">
      <formula>Q48+S48+U48+W48+Y48+AA48+AC48+AE48+AG48&gt;0</formula>
    </cfRule>
  </conditionalFormatting>
  <conditionalFormatting sqref="AL48">
    <cfRule type="expression" dxfId="439" priority="480">
      <formula>Q48+S48+U48+W48+Y48+AA48+AC48+AE48+AG48+AM48+AK48&gt;0</formula>
    </cfRule>
  </conditionalFormatting>
  <conditionalFormatting sqref="AN48">
    <cfRule type="expression" dxfId="438" priority="479">
      <formula>Q48+S48+U48+W48+Y48+AA48+AC48+AE48+AG48+AO48+AK48+AM48&gt;0</formula>
    </cfRule>
  </conditionalFormatting>
  <conditionalFormatting sqref="AJ48">
    <cfRule type="expression" dxfId="437" priority="478">
      <formula>Q48+S48+U48+W48+Y48+AA48+AC48+AE48+AG48+AI48&gt;0</formula>
    </cfRule>
  </conditionalFormatting>
  <conditionalFormatting sqref="AM48">
    <cfRule type="expression" dxfId="436" priority="476">
      <formula>Q48+S48+U48+W48+Y48+AA48+AC48+AE48+AG48+AI48+AK48&gt;0</formula>
    </cfRule>
  </conditionalFormatting>
  <conditionalFormatting sqref="AO48">
    <cfRule type="expression" dxfId="435" priority="475">
      <formula>Q48+S48+U48+W48+Y48+AA48+AC48+AE48+AG48+AI48+AK48+AM48&gt;0</formula>
    </cfRule>
  </conditionalFormatting>
  <conditionalFormatting sqref="R49">
    <cfRule type="expression" dxfId="434" priority="474">
      <formula>Q49&gt;0</formula>
    </cfRule>
  </conditionalFormatting>
  <conditionalFormatting sqref="S49">
    <cfRule type="expression" dxfId="433" priority="473">
      <formula>Q49&gt;0</formula>
    </cfRule>
  </conditionalFormatting>
  <conditionalFormatting sqref="T49">
    <cfRule type="expression" dxfId="432" priority="472">
      <formula>Q49+S49&gt;0</formula>
    </cfRule>
  </conditionalFormatting>
  <conditionalFormatting sqref="U49">
    <cfRule type="expression" dxfId="431" priority="471">
      <formula>Q49+S49&gt;0</formula>
    </cfRule>
  </conditionalFormatting>
  <conditionalFormatting sqref="V49">
    <cfRule type="expression" dxfId="430" priority="470">
      <formula>Q49+S49+U49&gt;0</formula>
    </cfRule>
  </conditionalFormatting>
  <conditionalFormatting sqref="W49">
    <cfRule type="expression" dxfId="429" priority="469">
      <formula>Q49+S49+U49&gt;0</formula>
    </cfRule>
  </conditionalFormatting>
  <conditionalFormatting sqref="X49">
    <cfRule type="expression" dxfId="428" priority="468">
      <formula>Q49+S49+U49+W49&gt;0</formula>
    </cfRule>
  </conditionalFormatting>
  <conditionalFormatting sqref="Y49">
    <cfRule type="expression" dxfId="427" priority="467">
      <formula>Q49+S49+U49+W49&gt;0</formula>
    </cfRule>
  </conditionalFormatting>
  <conditionalFormatting sqref="Z49">
    <cfRule type="expression" dxfId="426" priority="466">
      <formula>Q49+S49+U49+W49+Y49&gt;0</formula>
    </cfRule>
  </conditionalFormatting>
  <conditionalFormatting sqref="AA49">
    <cfRule type="expression" dxfId="425" priority="465">
      <formula>Q49+S49+U49+W49+Y49&gt;0</formula>
    </cfRule>
  </conditionalFormatting>
  <conditionalFormatting sqref="AB49">
    <cfRule type="expression" dxfId="424" priority="464">
      <formula>Q49+S49+U49+W49+Y49+AA49&gt;0</formula>
    </cfRule>
  </conditionalFormatting>
  <conditionalFormatting sqref="AC49">
    <cfRule type="expression" dxfId="423" priority="463">
      <formula>Q49+S49+U49+W49+Y49+AA49&gt;0</formula>
    </cfRule>
  </conditionalFormatting>
  <conditionalFormatting sqref="AD49">
    <cfRule type="expression" dxfId="422" priority="462">
      <formula>Q49+S49+U49+W49+Y49+AA49+AC49&gt;0</formula>
    </cfRule>
  </conditionalFormatting>
  <conditionalFormatting sqref="AE49">
    <cfRule type="expression" dxfId="421" priority="461">
      <formula>Q49+S49+U49+W49+Y49+AA49+AC49&gt;0</formula>
    </cfRule>
  </conditionalFormatting>
  <conditionalFormatting sqref="AF49">
    <cfRule type="expression" dxfId="420" priority="460">
      <formula>Q49+S49+U49+W49+Y49+AA49+AC49+AE49&gt;0</formula>
    </cfRule>
  </conditionalFormatting>
  <conditionalFormatting sqref="AG49">
    <cfRule type="expression" dxfId="419" priority="459">
      <formula>Q49+S49+U49+W49+Y49+AA49+AC49+AE49&gt;0</formula>
    </cfRule>
  </conditionalFormatting>
  <conditionalFormatting sqref="AH49">
    <cfRule type="expression" dxfId="418" priority="458">
      <formula>Q49+S49+U49+W49+Y49+AA49+AC49+AE49+AG49&gt;0</formula>
    </cfRule>
  </conditionalFormatting>
  <conditionalFormatting sqref="AI49">
    <cfRule type="expression" dxfId="417" priority="457">
      <formula>Q49+S49+U49+W49+Y49+AA49+AC49+AE49+AG49&gt;0</formula>
    </cfRule>
  </conditionalFormatting>
  <conditionalFormatting sqref="AL49">
    <cfRule type="expression" dxfId="416" priority="455">
      <formula>Q49+S49+U49+W49+Y49+AA49+AC49+AE49+AG49+AM49+AK49&gt;0</formula>
    </cfRule>
  </conditionalFormatting>
  <conditionalFormatting sqref="AN49">
    <cfRule type="expression" dxfId="415" priority="454">
      <formula>Q49+S49+U49+W49+Y49+AA49+AC49+AE49+AG49+AO49+AK49+AM49&gt;0</formula>
    </cfRule>
  </conditionalFormatting>
  <conditionalFormatting sqref="AJ49">
    <cfRule type="expression" dxfId="414" priority="453">
      <formula>Q49+S49+U49+W49+Y49+AA49+AC49+AE49+AG49+AI49&gt;0</formula>
    </cfRule>
  </conditionalFormatting>
  <conditionalFormatting sqref="AM49">
    <cfRule type="expression" dxfId="413" priority="451">
      <formula>Q49+S49+U49+W49+Y49+AA49+AC49+AE49+AG49+AI49+AK49&gt;0</formula>
    </cfRule>
  </conditionalFormatting>
  <conditionalFormatting sqref="AO49">
    <cfRule type="expression" dxfId="412" priority="450">
      <formula>Q49+S49+U49+W49+Y49+AA49+AC49+AE49+AG49+AI49+AK49+AM49&gt;0</formula>
    </cfRule>
  </conditionalFormatting>
  <conditionalFormatting sqref="R50">
    <cfRule type="expression" dxfId="411" priority="449">
      <formula>Q50&gt;0</formula>
    </cfRule>
  </conditionalFormatting>
  <conditionalFormatting sqref="S50">
    <cfRule type="expression" dxfId="410" priority="448">
      <formula>Q50&gt;0</formula>
    </cfRule>
  </conditionalFormatting>
  <conditionalFormatting sqref="T50">
    <cfRule type="expression" dxfId="409" priority="447">
      <formula>Q50+S50&gt;0</formula>
    </cfRule>
  </conditionalFormatting>
  <conditionalFormatting sqref="U50">
    <cfRule type="expression" dxfId="408" priority="446">
      <formula>Q50+S50&gt;0</formula>
    </cfRule>
  </conditionalFormatting>
  <conditionalFormatting sqref="V50">
    <cfRule type="expression" dxfId="407" priority="445">
      <formula>Q50+S50+U50&gt;0</formula>
    </cfRule>
  </conditionalFormatting>
  <conditionalFormatting sqref="W50">
    <cfRule type="expression" dxfId="406" priority="444">
      <formula>Q50+S50+U50&gt;0</formula>
    </cfRule>
  </conditionalFormatting>
  <conditionalFormatting sqref="X50">
    <cfRule type="expression" dxfId="405" priority="443">
      <formula>Q50+S50+U50+W50&gt;0</formula>
    </cfRule>
  </conditionalFormatting>
  <conditionalFormatting sqref="Y50">
    <cfRule type="expression" dxfId="404" priority="442">
      <formula>Q50+S50+U50+W50&gt;0</formula>
    </cfRule>
  </conditionalFormatting>
  <conditionalFormatting sqref="Z50">
    <cfRule type="expression" dxfId="403" priority="441">
      <formula>Q50+S50+U50+W50+Y50&gt;0</formula>
    </cfRule>
  </conditionalFormatting>
  <conditionalFormatting sqref="AA50">
    <cfRule type="expression" dxfId="402" priority="440">
      <formula>Q50+S50+U50+W50+Y50&gt;0</formula>
    </cfRule>
  </conditionalFormatting>
  <conditionalFormatting sqref="AB50">
    <cfRule type="expression" dxfId="401" priority="439">
      <formula>Q50+S50+U50+W50+Y50+AA50&gt;0</formula>
    </cfRule>
  </conditionalFormatting>
  <conditionalFormatting sqref="AC50">
    <cfRule type="expression" dxfId="400" priority="438">
      <formula>Q50+S50+U50+W50+Y50+AA50&gt;0</formula>
    </cfRule>
  </conditionalFormatting>
  <conditionalFormatting sqref="AD50">
    <cfRule type="expression" dxfId="399" priority="437">
      <formula>Q50+S50+U50+W50+Y50+AA50+AC50&gt;0</formula>
    </cfRule>
  </conditionalFormatting>
  <conditionalFormatting sqref="AE50">
    <cfRule type="expression" dxfId="398" priority="436">
      <formula>Q50+S50+U50+W50+Y50+AA50+AC50&gt;0</formula>
    </cfRule>
  </conditionalFormatting>
  <conditionalFormatting sqref="AF50">
    <cfRule type="expression" dxfId="397" priority="435">
      <formula>Q50+S50+U50+W50+Y50+AA50+AC50+AE50&gt;0</formula>
    </cfRule>
  </conditionalFormatting>
  <conditionalFormatting sqref="AG50">
    <cfRule type="expression" dxfId="396" priority="434">
      <formula>Q50+S50+U50+W50+Y50+AA50+AC50+AE50&gt;0</formula>
    </cfRule>
  </conditionalFormatting>
  <conditionalFormatting sqref="AH50">
    <cfRule type="expression" dxfId="395" priority="433">
      <formula>Q50+S50+U50+W50+Y50+AA50+AC50+AE50+AG50&gt;0</formula>
    </cfRule>
  </conditionalFormatting>
  <conditionalFormatting sqref="AI50">
    <cfRule type="expression" dxfId="394" priority="432">
      <formula>Q50+S50+U50+W50+Y50+AA50+AC50+AE50+AG50&gt;0</formula>
    </cfRule>
  </conditionalFormatting>
  <conditionalFormatting sqref="AL50">
    <cfRule type="expression" dxfId="393" priority="430">
      <formula>Q50+S50+U50+W50+Y50+AA50+AC50+AE50+AG50+AM50+AK50&gt;0</formula>
    </cfRule>
  </conditionalFormatting>
  <conditionalFormatting sqref="AN50">
    <cfRule type="expression" dxfId="392" priority="429">
      <formula>Q50+S50+U50+W50+Y50+AA50+AC50+AE50+AG50+AO50+AK50+AM50&gt;0</formula>
    </cfRule>
  </conditionalFormatting>
  <conditionalFormatting sqref="AJ50">
    <cfRule type="expression" dxfId="391" priority="428">
      <formula>Q50+S50+U50+W50+Y50+AA50+AC50+AE50+AG50+AI50&gt;0</formula>
    </cfRule>
  </conditionalFormatting>
  <conditionalFormatting sqref="AM50">
    <cfRule type="expression" dxfId="390" priority="426">
      <formula>Q50+S50+U50+W50+Y50+AA50+AC50+AE50+AG50+AI50+AK50&gt;0</formula>
    </cfRule>
  </conditionalFormatting>
  <conditionalFormatting sqref="AO50">
    <cfRule type="expression" dxfId="389" priority="425">
      <formula>Q50+S50+U50+W50+Y50+AA50+AC50+AE50+AG50+AI50+AK50+AM50&gt;0</formula>
    </cfRule>
  </conditionalFormatting>
  <conditionalFormatting sqref="R51">
    <cfRule type="expression" dxfId="388" priority="424">
      <formula>Q51&gt;0</formula>
    </cfRule>
  </conditionalFormatting>
  <conditionalFormatting sqref="S51">
    <cfRule type="expression" dxfId="387" priority="423">
      <formula>Q51&gt;0</formula>
    </cfRule>
  </conditionalFormatting>
  <conditionalFormatting sqref="T51">
    <cfRule type="expression" dxfId="386" priority="422">
      <formula>Q51+S51&gt;0</formula>
    </cfRule>
  </conditionalFormatting>
  <conditionalFormatting sqref="U51">
    <cfRule type="expression" dxfId="385" priority="421">
      <formula>Q51+S51&gt;0</formula>
    </cfRule>
  </conditionalFormatting>
  <conditionalFormatting sqref="V51">
    <cfRule type="expression" dxfId="384" priority="420">
      <formula>Q51+S51+U51&gt;0</formula>
    </cfRule>
  </conditionalFormatting>
  <conditionalFormatting sqref="W51">
    <cfRule type="expression" dxfId="383" priority="419">
      <formula>Q51+S51+U51&gt;0</formula>
    </cfRule>
  </conditionalFormatting>
  <conditionalFormatting sqref="X51">
    <cfRule type="expression" dxfId="382" priority="418">
      <formula>Q51+S51+U51+W51&gt;0</formula>
    </cfRule>
  </conditionalFormatting>
  <conditionalFormatting sqref="Y51">
    <cfRule type="expression" dxfId="381" priority="417">
      <formula>Q51+S51+U51+W51&gt;0</formula>
    </cfRule>
  </conditionalFormatting>
  <conditionalFormatting sqref="Z51">
    <cfRule type="expression" dxfId="380" priority="416">
      <formula>Q51+S51+U51+W51+Y51&gt;0</formula>
    </cfRule>
  </conditionalFormatting>
  <conditionalFormatting sqref="AA51">
    <cfRule type="expression" dxfId="379" priority="415">
      <formula>Q51+S51+U51+W51+Y51&gt;0</formula>
    </cfRule>
  </conditionalFormatting>
  <conditionalFormatting sqref="AB51">
    <cfRule type="expression" dxfId="378" priority="414">
      <formula>Q51+S51+U51+W51+Y51+AA51&gt;0</formula>
    </cfRule>
  </conditionalFormatting>
  <conditionalFormatting sqref="AC51">
    <cfRule type="expression" dxfId="377" priority="413">
      <formula>Q51+S51+U51+W51+Y51+AA51&gt;0</formula>
    </cfRule>
  </conditionalFormatting>
  <conditionalFormatting sqref="AD51">
    <cfRule type="expression" dxfId="376" priority="412">
      <formula>Q51+S51+U51+W51+Y51+AA51+AC51&gt;0</formula>
    </cfRule>
  </conditionalFormatting>
  <conditionalFormatting sqref="AE51">
    <cfRule type="expression" dxfId="375" priority="411">
      <formula>Q51+S51+U51+W51+Y51+AA51+AC51&gt;0</formula>
    </cfRule>
  </conditionalFormatting>
  <conditionalFormatting sqref="AF51">
    <cfRule type="expression" dxfId="374" priority="410">
      <formula>Q51+S51+U51+W51+Y51+AA51+AC51+AE51&gt;0</formula>
    </cfRule>
  </conditionalFormatting>
  <conditionalFormatting sqref="AG51">
    <cfRule type="expression" dxfId="373" priority="409">
      <formula>Q51+S51+U51+W51+Y51+AA51+AC51+AE51&gt;0</formula>
    </cfRule>
  </conditionalFormatting>
  <conditionalFormatting sqref="AH51">
    <cfRule type="expression" dxfId="372" priority="408">
      <formula>Q51+S51+U51+W51+Y51+AA51+AC51+AE51+AG51&gt;0</formula>
    </cfRule>
  </conditionalFormatting>
  <conditionalFormatting sqref="AI51">
    <cfRule type="expression" dxfId="371" priority="407">
      <formula>Q51+S51+U51+W51+Y51+AA51+AC51+AE51+AG51&gt;0</formula>
    </cfRule>
  </conditionalFormatting>
  <conditionalFormatting sqref="AL51">
    <cfRule type="expression" dxfId="370" priority="405">
      <formula>Q51+S51+U51+W51+Y51+AA51+AC51+AE51+AG51+AM51+AK51&gt;0</formula>
    </cfRule>
  </conditionalFormatting>
  <conditionalFormatting sqref="AN51">
    <cfRule type="expression" dxfId="369" priority="404">
      <formula>Q51+S51+U51+W51+Y51+AA51+AC51+AE51+AG51+AO51+AK51+AM51&gt;0</formula>
    </cfRule>
  </conditionalFormatting>
  <conditionalFormatting sqref="AJ51">
    <cfRule type="expression" dxfId="368" priority="403">
      <formula>Q51+S51+U51+W51+Y51+AA51+AC51+AE51+AG51+AI51&gt;0</formula>
    </cfRule>
  </conditionalFormatting>
  <conditionalFormatting sqref="AM51">
    <cfRule type="expression" dxfId="367" priority="401">
      <formula>Q51+S51+U51+W51+Y51+AA51+AC51+AE51+AG51+AI51+AK51&gt;0</formula>
    </cfRule>
  </conditionalFormatting>
  <conditionalFormatting sqref="AO51">
    <cfRule type="expression" dxfId="366" priority="400">
      <formula>Q51+S51+U51+W51+Y51+AA51+AC51+AE51+AG51+AI51+AK51+AM51&gt;0</formula>
    </cfRule>
  </conditionalFormatting>
  <conditionalFormatting sqref="R52">
    <cfRule type="expression" dxfId="365" priority="399">
      <formula>Q52&gt;0</formula>
    </cfRule>
  </conditionalFormatting>
  <conditionalFormatting sqref="S52">
    <cfRule type="expression" dxfId="364" priority="398">
      <formula>Q52&gt;0</formula>
    </cfRule>
  </conditionalFormatting>
  <conditionalFormatting sqref="T52">
    <cfRule type="expression" dxfId="363" priority="397">
      <formula>Q52+S52&gt;0</formula>
    </cfRule>
  </conditionalFormatting>
  <conditionalFormatting sqref="U52">
    <cfRule type="expression" dxfId="362" priority="396">
      <formula>Q52+S52&gt;0</formula>
    </cfRule>
  </conditionalFormatting>
  <conditionalFormatting sqref="V52">
    <cfRule type="expression" dxfId="361" priority="395">
      <formula>Q52+S52+U52&gt;0</formula>
    </cfRule>
  </conditionalFormatting>
  <conditionalFormatting sqref="W52">
    <cfRule type="expression" dxfId="360" priority="394">
      <formula>Q52+S52+U52&gt;0</formula>
    </cfRule>
  </conditionalFormatting>
  <conditionalFormatting sqref="X52">
    <cfRule type="expression" dxfId="359" priority="393">
      <formula>Q52+S52+U52+W52&gt;0</formula>
    </cfRule>
  </conditionalFormatting>
  <conditionalFormatting sqref="Y52">
    <cfRule type="expression" dxfId="358" priority="392">
      <formula>Q52+S52+U52+W52&gt;0</formula>
    </cfRule>
  </conditionalFormatting>
  <conditionalFormatting sqref="Z52">
    <cfRule type="expression" dxfId="357" priority="391">
      <formula>Q52+S52+U52+W52+Y52&gt;0</formula>
    </cfRule>
  </conditionalFormatting>
  <conditionalFormatting sqref="AA52">
    <cfRule type="expression" dxfId="356" priority="390">
      <formula>Q52+S52+U52+W52+Y52&gt;0</formula>
    </cfRule>
  </conditionalFormatting>
  <conditionalFormatting sqref="AB52">
    <cfRule type="expression" dxfId="355" priority="389">
      <formula>Q52+S52+U52+W52+Y52+AA52&gt;0</formula>
    </cfRule>
  </conditionalFormatting>
  <conditionalFormatting sqref="AC52">
    <cfRule type="expression" dxfId="354" priority="388">
      <formula>Q52+S52+U52+W52+Y52+AA52&gt;0</formula>
    </cfRule>
  </conditionalFormatting>
  <conditionalFormatting sqref="AD52">
    <cfRule type="expression" dxfId="353" priority="387">
      <formula>Q52+S52+U52+W52+Y52+AA52+AC52&gt;0</formula>
    </cfRule>
  </conditionalFormatting>
  <conditionalFormatting sqref="AE52">
    <cfRule type="expression" dxfId="352" priority="386">
      <formula>Q52+S52+U52+W52+Y52+AA52+AC52&gt;0</formula>
    </cfRule>
  </conditionalFormatting>
  <conditionalFormatting sqref="AF52">
    <cfRule type="expression" dxfId="351" priority="385">
      <formula>Q52+S52+U52+W52+Y52+AA52+AC52+AE52&gt;0</formula>
    </cfRule>
  </conditionalFormatting>
  <conditionalFormatting sqref="AG52">
    <cfRule type="expression" dxfId="350" priority="384">
      <formula>Q52+S52+U52+W52+Y52+AA52+AC52+AE52&gt;0</formula>
    </cfRule>
  </conditionalFormatting>
  <conditionalFormatting sqref="AH52">
    <cfRule type="expression" dxfId="349" priority="383">
      <formula>Q52+S52+U52+W52+Y52+AA52+AC52+AE52+AG52&gt;0</formula>
    </cfRule>
  </conditionalFormatting>
  <conditionalFormatting sqref="AI52">
    <cfRule type="expression" dxfId="348" priority="382">
      <formula>Q52+S52+U52+W52+Y52+AA52+AC52+AE52+AG52&gt;0</formula>
    </cfRule>
  </conditionalFormatting>
  <conditionalFormatting sqref="AL52">
    <cfRule type="expression" dxfId="347" priority="380">
      <formula>Q52+S52+U52+W52+Y52+AA52+AC52+AE52+AG52+AM52+AK52&gt;0</formula>
    </cfRule>
  </conditionalFormatting>
  <conditionalFormatting sqref="AN52">
    <cfRule type="expression" dxfId="346" priority="379">
      <formula>Q52+S52+U52+W52+Y52+AA52+AC52+AE52+AG52+AO52+AK52+AM52&gt;0</formula>
    </cfRule>
  </conditionalFormatting>
  <conditionalFormatting sqref="AJ52">
    <cfRule type="expression" dxfId="345" priority="378">
      <formula>Q52+S52+U52+W52+Y52+AA52+AC52+AE52+AG52+AI52&gt;0</formula>
    </cfRule>
  </conditionalFormatting>
  <conditionalFormatting sqref="AM52">
    <cfRule type="expression" dxfId="344" priority="376">
      <formula>Q52+S52+U52+W52+Y52+AA52+AC52+AE52+AG52+AI52+AK52&gt;0</formula>
    </cfRule>
  </conditionalFormatting>
  <conditionalFormatting sqref="AO52">
    <cfRule type="expression" dxfId="343" priority="375">
      <formula>Q52+S52+U52+W52+Y52+AA52+AC52+AE52+AG52+AI52+AK52+AM52&gt;0</formula>
    </cfRule>
  </conditionalFormatting>
  <conditionalFormatting sqref="AQ13">
    <cfRule type="expression" dxfId="342" priority="340">
      <formula>T13+V13+X13+Z13+AB13+AD13+AF13+AH13+AJ13+AR13+AN13+AP13&gt;0</formula>
    </cfRule>
  </conditionalFormatting>
  <conditionalFormatting sqref="AR13">
    <cfRule type="expression" dxfId="341" priority="339">
      <formula>T13+V13+X13+Z13+AB13+AD13+AF13+AH13+AJ13+AL13+AN13+AP13&gt;0</formula>
    </cfRule>
  </conditionalFormatting>
  <conditionalFormatting sqref="AQ12">
    <cfRule type="expression" dxfId="340" priority="338">
      <formula>T12+V12+X12+Z12+AB12+AD12+AF12+AH12+AJ12+AR12+AN12+AP12&gt;0</formula>
    </cfRule>
  </conditionalFormatting>
  <conditionalFormatting sqref="AR12">
    <cfRule type="expression" dxfId="339" priority="337">
      <formula>T12+V12+X12+Z12+AB12+AD12+AF12+AH12+AJ12+AL12+AN12+AP12&gt;0</formula>
    </cfRule>
  </conditionalFormatting>
  <conditionalFormatting sqref="AQ11">
    <cfRule type="expression" dxfId="338" priority="336">
      <formula>T11+V11+X11+Z11+AB11+AD11+AF11+AH11+AJ11+AR11+AN11+AP11&gt;0</formula>
    </cfRule>
  </conditionalFormatting>
  <conditionalFormatting sqref="AR11">
    <cfRule type="expression" dxfId="337" priority="335">
      <formula>T11+V11+X11+Z11+AB11+AD11+AF11+AH11+AJ11+AL11+AN11+AP11&gt;0</formula>
    </cfRule>
  </conditionalFormatting>
  <conditionalFormatting sqref="AQ10">
    <cfRule type="expression" dxfId="336" priority="334">
      <formula>T10+V10+X10+Z10+AB10+AD10+AF10+AH10+AJ10+AR10+AN10+AP10&gt;0</formula>
    </cfRule>
  </conditionalFormatting>
  <conditionalFormatting sqref="AR10">
    <cfRule type="expression" dxfId="335" priority="333">
      <formula>T10+V10+X10+Z10+AB10+AD10+AF10+AH10+AJ10+AL10+AN10+AP10&gt;0</formula>
    </cfRule>
  </conditionalFormatting>
  <conditionalFormatting sqref="AQ9">
    <cfRule type="expression" dxfId="334" priority="332">
      <formula>T9+V9+X9+Z9+AB9+AD9+AF9+AH9+AJ9+AR9+AN9+AP9&gt;0</formula>
    </cfRule>
  </conditionalFormatting>
  <conditionalFormatting sqref="AR9">
    <cfRule type="expression" dxfId="333" priority="331">
      <formula>T9+V9+X9+Z9+AB9+AD9+AF9+AH9+AJ9+AL9+AN9+AP9&gt;0</formula>
    </cfRule>
  </conditionalFormatting>
  <conditionalFormatting sqref="AQ35">
    <cfRule type="expression" dxfId="332" priority="330">
      <formula>T35+V35+X35+Z35+AB35+AD35+AF35+AH35+AJ35+AR35+AN35+AP35&gt;0</formula>
    </cfRule>
  </conditionalFormatting>
  <conditionalFormatting sqref="AR35">
    <cfRule type="expression" dxfId="331" priority="329">
      <formula>T35+V35+X35+Z35+AB35+AD35+AF35+AH35+AJ35+AL35+AN35+AP35&gt;0</formula>
    </cfRule>
  </conditionalFormatting>
  <conditionalFormatting sqref="AQ36">
    <cfRule type="expression" dxfId="330" priority="328">
      <formula>T36+V36+X36+Z36+AB36+AD36+AF36+AH36+AJ36+AR36+AN36+AP36&gt;0</formula>
    </cfRule>
  </conditionalFormatting>
  <conditionalFormatting sqref="AR36">
    <cfRule type="expression" dxfId="329" priority="327">
      <formula>T36+V36+X36+Z36+AB36+AD36+AF36+AH36+AJ36+AL36+AN36+AP36&gt;0</formula>
    </cfRule>
  </conditionalFormatting>
  <conditionalFormatting sqref="AQ37">
    <cfRule type="expression" dxfId="328" priority="326">
      <formula>T37+V37+X37+Z37+AB37+AD37+AF37+AH37+AJ37+AR37+AN37+AP37&gt;0</formula>
    </cfRule>
  </conditionalFormatting>
  <conditionalFormatting sqref="AR37">
    <cfRule type="expression" dxfId="327" priority="325">
      <formula>T37+V37+X37+Z37+AB37+AD37+AF37+AH37+AJ37+AL37+AN37+AP37&gt;0</formula>
    </cfRule>
  </conditionalFormatting>
  <conditionalFormatting sqref="AQ38">
    <cfRule type="expression" dxfId="326" priority="324">
      <formula>T38+V38+X38+Z38+AB38+AD38+AF38+AH38+AJ38+AR38+AN38+AP38&gt;0</formula>
    </cfRule>
  </conditionalFormatting>
  <conditionalFormatting sqref="AR38">
    <cfRule type="expression" dxfId="325" priority="323">
      <formula>T38+V38+X38+Z38+AB38+AD38+AF38+AH38+AJ38+AL38+AN38+AP38&gt;0</formula>
    </cfRule>
  </conditionalFormatting>
  <conditionalFormatting sqref="AQ39">
    <cfRule type="expression" dxfId="324" priority="322">
      <formula>T39+V39+X39+Z39+AB39+AD39+AF39+AH39+AJ39+AR39+AN39+AP39&gt;0</formula>
    </cfRule>
  </conditionalFormatting>
  <conditionalFormatting sqref="AR39">
    <cfRule type="expression" dxfId="323" priority="321">
      <formula>T39+V39+X39+Z39+AB39+AD39+AF39+AH39+AJ39+AL39+AN39+AP39&gt;0</formula>
    </cfRule>
  </conditionalFormatting>
  <conditionalFormatting sqref="AQ40">
    <cfRule type="expression" dxfId="322" priority="320">
      <formula>T40+V40+X40+Z40+AB40+AD40+AF40+AH40+AJ40+AR40+AN40+AP40&gt;0</formula>
    </cfRule>
  </conditionalFormatting>
  <conditionalFormatting sqref="AR40">
    <cfRule type="expression" dxfId="321" priority="319">
      <formula>T40+V40+X40+Z40+AB40+AD40+AF40+AH40+AJ40+AL40+AN40+AP40&gt;0</formula>
    </cfRule>
  </conditionalFormatting>
  <conditionalFormatting sqref="AQ41">
    <cfRule type="expression" dxfId="320" priority="318">
      <formula>T41+V41+X41+Z41+AB41+AD41+AF41+AH41+AJ41+AR41+AN41+AP41&gt;0</formula>
    </cfRule>
  </conditionalFormatting>
  <conditionalFormatting sqref="AR41">
    <cfRule type="expression" dxfId="319" priority="317">
      <formula>T41+V41+X41+Z41+AB41+AD41+AF41+AH41+AJ41+AL41+AN41+AP41&gt;0</formula>
    </cfRule>
  </conditionalFormatting>
  <conditionalFormatting sqref="AQ42">
    <cfRule type="expression" dxfId="318" priority="316">
      <formula>T42+V42+X42+Z42+AB42+AD42+AF42+AH42+AJ42+AR42+AN42+AP42&gt;0</formula>
    </cfRule>
  </conditionalFormatting>
  <conditionalFormatting sqref="AR42">
    <cfRule type="expression" dxfId="317" priority="315">
      <formula>T42+V42+X42+Z42+AB42+AD42+AF42+AH42+AJ42+AL42+AN42+AP42&gt;0</formula>
    </cfRule>
  </conditionalFormatting>
  <conditionalFormatting sqref="AQ43">
    <cfRule type="expression" dxfId="316" priority="314">
      <formula>T43+V43+X43+Z43+AB43+AD43+AF43+AH43+AJ43+AR43+AN43+AP43&gt;0</formula>
    </cfRule>
  </conditionalFormatting>
  <conditionalFormatting sqref="AR43">
    <cfRule type="expression" dxfId="315" priority="313">
      <formula>T43+V43+X43+Z43+AB43+AD43+AF43+AH43+AJ43+AL43+AN43+AP43&gt;0</formula>
    </cfRule>
  </conditionalFormatting>
  <conditionalFormatting sqref="AQ44">
    <cfRule type="expression" dxfId="314" priority="312">
      <formula>T44+V44+X44+Z44+AB44+AD44+AF44+AH44+AJ44+AR44+AN44+AP44&gt;0</formula>
    </cfRule>
  </conditionalFormatting>
  <conditionalFormatting sqref="AR44">
    <cfRule type="expression" dxfId="313" priority="311">
      <formula>T44+V44+X44+Z44+AB44+AD44+AF44+AH44+AJ44+AL44+AN44+AP44&gt;0</formula>
    </cfRule>
  </conditionalFormatting>
  <conditionalFormatting sqref="AQ45">
    <cfRule type="expression" dxfId="312" priority="310">
      <formula>T45+V45+X45+Z45+AB45+AD45+AF45+AH45+AJ45+AR45+AN45+AP45&gt;0</formula>
    </cfRule>
  </conditionalFormatting>
  <conditionalFormatting sqref="AR45">
    <cfRule type="expression" dxfId="311" priority="309">
      <formula>T45+V45+X45+Z45+AB45+AD45+AF45+AH45+AJ45+AL45+AN45+AP45&gt;0</formula>
    </cfRule>
  </conditionalFormatting>
  <conditionalFormatting sqref="AQ46">
    <cfRule type="expression" dxfId="310" priority="308">
      <formula>T46+V46+X46+Z46+AB46+AD46+AF46+AH46+AJ46+AR46+AN46+AP46&gt;0</formula>
    </cfRule>
  </conditionalFormatting>
  <conditionalFormatting sqref="AR46">
    <cfRule type="expression" dxfId="309" priority="307">
      <formula>T46+V46+X46+Z46+AB46+AD46+AF46+AH46+AJ46+AL46+AN46+AP46&gt;0</formula>
    </cfRule>
  </conditionalFormatting>
  <conditionalFormatting sqref="AQ47">
    <cfRule type="expression" dxfId="308" priority="306">
      <formula>T47+V47+X47+Z47+AB47+AD47+AF47+AH47+AJ47+AR47+AN47+AP47&gt;0</formula>
    </cfRule>
  </conditionalFormatting>
  <conditionalFormatting sqref="AR47">
    <cfRule type="expression" dxfId="307" priority="305">
      <formula>T47+V47+X47+Z47+AB47+AD47+AF47+AH47+AJ47+AL47+AN47+AP47&gt;0</formula>
    </cfRule>
  </conditionalFormatting>
  <conditionalFormatting sqref="AQ48">
    <cfRule type="expression" dxfId="306" priority="304">
      <formula>T48+V48+X48+Z48+AB48+AD48+AF48+AH48+AJ48+AR48+AN48+AP48&gt;0</formula>
    </cfRule>
  </conditionalFormatting>
  <conditionalFormatting sqref="AR48">
    <cfRule type="expression" dxfId="305" priority="303">
      <formula>T48+V48+X48+Z48+AB48+AD48+AF48+AH48+AJ48+AL48+AN48+AP48&gt;0</formula>
    </cfRule>
  </conditionalFormatting>
  <conditionalFormatting sqref="AQ49">
    <cfRule type="expression" dxfId="304" priority="302">
      <formula>T49+V49+X49+Z49+AB49+AD49+AF49+AH49+AJ49+AR49+AN49+AP49&gt;0</formula>
    </cfRule>
  </conditionalFormatting>
  <conditionalFormatting sqref="AR49">
    <cfRule type="expression" dxfId="303" priority="301">
      <formula>T49+V49+X49+Z49+AB49+AD49+AF49+AH49+AJ49+AL49+AN49+AP49&gt;0</formula>
    </cfRule>
  </conditionalFormatting>
  <conditionalFormatting sqref="AQ50">
    <cfRule type="expression" dxfId="302" priority="300">
      <formula>T50+V50+X50+Z50+AB50+AD50+AF50+AH50+AJ50+AR50+AN50+AP50&gt;0</formula>
    </cfRule>
  </conditionalFormatting>
  <conditionalFormatting sqref="AR50">
    <cfRule type="expression" dxfId="301" priority="299">
      <formula>T50+V50+X50+Z50+AB50+AD50+AF50+AH50+AJ50+AL50+AN50+AP50&gt;0</formula>
    </cfRule>
  </conditionalFormatting>
  <conditionalFormatting sqref="AQ51">
    <cfRule type="expression" dxfId="300" priority="298">
      <formula>T51+V51+X51+Z51+AB51+AD51+AF51+AH51+AJ51+AR51+AN51+AP51&gt;0</formula>
    </cfRule>
  </conditionalFormatting>
  <conditionalFormatting sqref="AR51">
    <cfRule type="expression" dxfId="299" priority="297">
      <formula>T51+V51+X51+Z51+AB51+AD51+AF51+AH51+AJ51+AL51+AN51+AP51&gt;0</formula>
    </cfRule>
  </conditionalFormatting>
  <conditionalFormatting sqref="AQ52">
    <cfRule type="expression" dxfId="298" priority="296">
      <formula>T52+V52+X52+Z52+AB52+AD52+AF52+AH52+AJ52+AR52+AN52+AP52&gt;0</formula>
    </cfRule>
  </conditionalFormatting>
  <conditionalFormatting sqref="AR52">
    <cfRule type="expression" dxfId="297" priority="295">
      <formula>T52+V52+X52+Z52+AB52+AD52+AF52+AH52+AJ52+AL52+AN52+AP52&gt;0</formula>
    </cfRule>
  </conditionalFormatting>
  <conditionalFormatting sqref="AK17:AK32">
    <cfRule type="expression" dxfId="296" priority="294">
      <formula>Q17+S17+U17+W17+Y17+AA17+AC17+AE17+AG17+AI17&gt;0</formula>
    </cfRule>
  </conditionalFormatting>
  <conditionalFormatting sqref="AK9:AK13">
    <cfRule type="expression" dxfId="295" priority="293">
      <formula>Q9+S9+U9+W9+Y9+AA9+AC9+AE9+AG9+AI9&gt;0</formula>
    </cfRule>
  </conditionalFormatting>
  <conditionalFormatting sqref="AK35:AK52">
    <cfRule type="expression" dxfId="294" priority="292">
      <formula>Q35+S35+U35+W35+Y35+AA35+AC35+AE35+AG35+AI35&gt;0</formula>
    </cfRule>
  </conditionalFormatting>
  <conditionalFormatting sqref="K9:K13">
    <cfRule type="expression" dxfId="293" priority="269">
      <formula>K9=0</formula>
    </cfRule>
    <cfRule type="cellIs" dxfId="292" priority="270" operator="lessThan">
      <formula>M9</formula>
    </cfRule>
    <cfRule type="expression" dxfId="291" priority="271">
      <formula>K9-M9&gt;0</formula>
    </cfRule>
  </conditionalFormatting>
  <conditionalFormatting sqref="K35:K52">
    <cfRule type="expression" dxfId="290" priority="266">
      <formula>K35=0</formula>
    </cfRule>
    <cfRule type="cellIs" dxfId="289" priority="267" operator="lessThan">
      <formula>M35</formula>
    </cfRule>
    <cfRule type="expression" dxfId="288" priority="268">
      <formula>K35-M35&gt;0</formula>
    </cfRule>
  </conditionalFormatting>
  <conditionalFormatting sqref="I16:I32">
    <cfRule type="cellIs" dxfId="287" priority="265" operator="equal">
      <formula>0</formula>
    </cfRule>
  </conditionalFormatting>
  <conditionalFormatting sqref="I35:I70">
    <cfRule type="cellIs" dxfId="286" priority="264" operator="equal">
      <formula>0</formula>
    </cfRule>
  </conditionalFormatting>
  <conditionalFormatting sqref="I75:I78">
    <cfRule type="cellIs" dxfId="285" priority="263" operator="equal">
      <formula>0</formula>
    </cfRule>
  </conditionalFormatting>
  <conditionalFormatting sqref="I81:I84">
    <cfRule type="cellIs" dxfId="284" priority="262" operator="equal">
      <formula>0</formula>
    </cfRule>
  </conditionalFormatting>
  <conditionalFormatting sqref="J16:J32">
    <cfRule type="cellIs" dxfId="283" priority="259" operator="equal">
      <formula>0</formula>
    </cfRule>
    <cfRule type="cellIs" dxfId="282" priority="260" operator="equal">
      <formula>$I16</formula>
    </cfRule>
    <cfRule type="cellIs" dxfId="281" priority="261" operator="greaterThan">
      <formula>$I16</formula>
    </cfRule>
  </conditionalFormatting>
  <conditionalFormatting sqref="J35:J70">
    <cfRule type="cellIs" dxfId="280" priority="256" operator="equal">
      <formula>0</formula>
    </cfRule>
    <cfRule type="cellIs" dxfId="279" priority="257" operator="equal">
      <formula>$I35</formula>
    </cfRule>
    <cfRule type="cellIs" dxfId="278" priority="258" operator="greaterThan">
      <formula>$I35</formula>
    </cfRule>
  </conditionalFormatting>
  <conditionalFormatting sqref="J75:J78">
    <cfRule type="cellIs" dxfId="277" priority="253" operator="equal">
      <formula>0</formula>
    </cfRule>
    <cfRule type="cellIs" dxfId="276" priority="254" operator="equal">
      <formula>$I75</formula>
    </cfRule>
    <cfRule type="cellIs" dxfId="275" priority="255" operator="greaterThan">
      <formula>$I75</formula>
    </cfRule>
  </conditionalFormatting>
  <conditionalFormatting sqref="J81:J84">
    <cfRule type="cellIs" dxfId="274" priority="250" operator="equal">
      <formula>0</formula>
    </cfRule>
    <cfRule type="cellIs" dxfId="273" priority="251" operator="equal">
      <formula>$I81</formula>
    </cfRule>
    <cfRule type="cellIs" dxfId="272" priority="252" operator="greaterThan">
      <formula>$I81</formula>
    </cfRule>
  </conditionalFormatting>
  <conditionalFormatting sqref="K54:K70">
    <cfRule type="cellIs" dxfId="271" priority="248" operator="equal">
      <formula>0</formula>
    </cfRule>
    <cfRule type="cellIs" dxfId="270" priority="249" operator="greaterThan">
      <formula>0</formula>
    </cfRule>
  </conditionalFormatting>
  <conditionalFormatting sqref="K75:K78">
    <cfRule type="cellIs" dxfId="269" priority="246" operator="equal">
      <formula>0</formula>
    </cfRule>
    <cfRule type="cellIs" dxfId="268" priority="247" operator="greaterThan">
      <formula>0</formula>
    </cfRule>
  </conditionalFormatting>
  <conditionalFormatting sqref="K81:K84">
    <cfRule type="cellIs" dxfId="267" priority="244" operator="equal">
      <formula>0</formula>
    </cfRule>
    <cfRule type="cellIs" dxfId="266" priority="245" operator="greaterThan">
      <formula>0</formula>
    </cfRule>
  </conditionalFormatting>
  <conditionalFormatting sqref="L54:L70">
    <cfRule type="cellIs" dxfId="265" priority="241" operator="equal">
      <formula>0</formula>
    </cfRule>
    <cfRule type="cellIs" dxfId="264" priority="242" operator="equal">
      <formula>$K54</formula>
    </cfRule>
    <cfRule type="cellIs" dxfId="263" priority="243" operator="greaterThan">
      <formula>$K55</formula>
    </cfRule>
  </conditionalFormatting>
  <conditionalFormatting sqref="L75:L78">
    <cfRule type="cellIs" dxfId="262" priority="238" operator="equal">
      <formula>0</formula>
    </cfRule>
    <cfRule type="cellIs" dxfId="261" priority="239" operator="equal">
      <formula>$K75</formula>
    </cfRule>
    <cfRule type="cellIs" dxfId="260" priority="240" operator="greaterThan">
      <formula>$K76</formula>
    </cfRule>
  </conditionalFormatting>
  <conditionalFormatting sqref="L81:L84">
    <cfRule type="cellIs" dxfId="259" priority="235" operator="equal">
      <formula>0</formula>
    </cfRule>
    <cfRule type="cellIs" dxfId="258" priority="236" operator="equal">
      <formula>$K81</formula>
    </cfRule>
    <cfRule type="cellIs" dxfId="257" priority="237" operator="greaterThan">
      <formula>$K82</formula>
    </cfRule>
  </conditionalFormatting>
  <conditionalFormatting sqref="M16 M31 M28 M25 M23 M20">
    <cfRule type="expression" dxfId="256" priority="233">
      <formula>M16-$M$86=0</formula>
    </cfRule>
    <cfRule type="expression" dxfId="255" priority="234">
      <formula>AND($G$2-M16&gt;0,K16=0)</formula>
    </cfRule>
  </conditionalFormatting>
  <conditionalFormatting sqref="M35:M70">
    <cfRule type="expression" dxfId="254" priority="231">
      <formula>M35-$M$86=0</formula>
    </cfRule>
    <cfRule type="expression" dxfId="253" priority="232">
      <formula>AND($G$2-M35&gt;0,K35=0)</formula>
    </cfRule>
  </conditionalFormatting>
  <conditionalFormatting sqref="M75:M78">
    <cfRule type="expression" dxfId="252" priority="229">
      <formula>M75-$M$86=0</formula>
    </cfRule>
    <cfRule type="expression" dxfId="251" priority="230">
      <formula>AND($G$2-M75&gt;0,K75=0)</formula>
    </cfRule>
  </conditionalFormatting>
  <conditionalFormatting sqref="M81:M84">
    <cfRule type="expression" dxfId="250" priority="227">
      <formula>M81-$M$86=0</formula>
    </cfRule>
    <cfRule type="expression" dxfId="249" priority="228">
      <formula>AND($G$2-M81&gt;0,K81=0)</formula>
    </cfRule>
  </conditionalFormatting>
  <conditionalFormatting sqref="M29:M30 M32">
    <cfRule type="expression" dxfId="248" priority="225">
      <formula>M29-$M$86=0</formula>
    </cfRule>
    <cfRule type="expression" dxfId="247" priority="226">
      <formula>AND($G$2-M29&gt;0,K29=0)</formula>
    </cfRule>
  </conditionalFormatting>
  <conditionalFormatting sqref="M9:M13 M17:M19 M21:M22 M24 M26:M29">
    <cfRule type="expression" dxfId="246" priority="223">
      <formula>M9-$M$86=0</formula>
    </cfRule>
    <cfRule type="expression" dxfId="245" priority="224">
      <formula>AND($G$2-M9&gt;0,K9=0)</formula>
    </cfRule>
  </conditionalFormatting>
  <conditionalFormatting sqref="R29">
    <cfRule type="expression" dxfId="244" priority="222">
      <formula>Q29&gt;0</formula>
    </cfRule>
  </conditionalFormatting>
  <conditionalFormatting sqref="S29">
    <cfRule type="expression" dxfId="243" priority="221">
      <formula>Q29&gt;0</formula>
    </cfRule>
  </conditionalFormatting>
  <conditionalFormatting sqref="T29">
    <cfRule type="expression" dxfId="242" priority="220">
      <formula>Q29+S29&gt;0</formula>
    </cfRule>
  </conditionalFormatting>
  <conditionalFormatting sqref="U29">
    <cfRule type="expression" dxfId="241" priority="219">
      <formula>Q29+S29&gt;0</formula>
    </cfRule>
  </conditionalFormatting>
  <conditionalFormatting sqref="V29">
    <cfRule type="expression" dxfId="240" priority="218">
      <formula>Q29+S29+U29&gt;0</formula>
    </cfRule>
  </conditionalFormatting>
  <conditionalFormatting sqref="W29">
    <cfRule type="expression" dxfId="239" priority="217">
      <formula>Q29+S29+U29&gt;0</formula>
    </cfRule>
  </conditionalFormatting>
  <conditionalFormatting sqref="X29">
    <cfRule type="expression" dxfId="238" priority="216">
      <formula>Q29+S29+U29+W29&gt;0</formula>
    </cfRule>
  </conditionalFormatting>
  <conditionalFormatting sqref="Y29">
    <cfRule type="expression" dxfId="237" priority="215">
      <formula>Q29+S29+U29+W29&gt;0</formula>
    </cfRule>
  </conditionalFormatting>
  <conditionalFormatting sqref="Z29">
    <cfRule type="expression" dxfId="236" priority="214">
      <formula>Q29+S29+U29+W29+Y29&gt;0</formula>
    </cfRule>
  </conditionalFormatting>
  <conditionalFormatting sqref="R20">
    <cfRule type="expression" dxfId="235" priority="213">
      <formula>Q20&gt;0</formula>
    </cfRule>
  </conditionalFormatting>
  <conditionalFormatting sqref="S20">
    <cfRule type="expression" dxfId="234" priority="212">
      <formula>Q20&gt;0</formula>
    </cfRule>
  </conditionalFormatting>
  <conditionalFormatting sqref="T20">
    <cfRule type="expression" dxfId="233" priority="211">
      <formula>Q20+S20&gt;0</formula>
    </cfRule>
  </conditionalFormatting>
  <conditionalFormatting sqref="U20">
    <cfRule type="expression" dxfId="232" priority="210">
      <formula>Q20+S20&gt;0</formula>
    </cfRule>
  </conditionalFormatting>
  <conditionalFormatting sqref="V20">
    <cfRule type="expression" dxfId="231" priority="209">
      <formula>Q20+S20+U20&gt;0</formula>
    </cfRule>
  </conditionalFormatting>
  <conditionalFormatting sqref="R21">
    <cfRule type="expression" dxfId="230" priority="208">
      <formula>Q21&gt;0</formula>
    </cfRule>
  </conditionalFormatting>
  <conditionalFormatting sqref="S21">
    <cfRule type="expression" dxfId="229" priority="207">
      <formula>Q21&gt;0</formula>
    </cfRule>
  </conditionalFormatting>
  <conditionalFormatting sqref="T21">
    <cfRule type="expression" dxfId="228" priority="206">
      <formula>Q21+S21&gt;0</formula>
    </cfRule>
  </conditionalFormatting>
  <conditionalFormatting sqref="U21">
    <cfRule type="expression" dxfId="227" priority="205">
      <formula>Q21+S21&gt;0</formula>
    </cfRule>
  </conditionalFormatting>
  <conditionalFormatting sqref="V21">
    <cfRule type="expression" dxfId="226" priority="204">
      <formula>Q21+S21+U21&gt;0</formula>
    </cfRule>
  </conditionalFormatting>
  <conditionalFormatting sqref="R22">
    <cfRule type="expression" dxfId="225" priority="203">
      <formula>Q22&gt;0</formula>
    </cfRule>
  </conditionalFormatting>
  <conditionalFormatting sqref="S22">
    <cfRule type="expression" dxfId="224" priority="202">
      <formula>Q22&gt;0</formula>
    </cfRule>
  </conditionalFormatting>
  <conditionalFormatting sqref="T22">
    <cfRule type="expression" dxfId="223" priority="201">
      <formula>Q22+S22&gt;0</formula>
    </cfRule>
  </conditionalFormatting>
  <conditionalFormatting sqref="U22">
    <cfRule type="expression" dxfId="222" priority="200">
      <formula>Q22+S22&gt;0</formula>
    </cfRule>
  </conditionalFormatting>
  <conditionalFormatting sqref="V22">
    <cfRule type="expression" dxfId="221" priority="199">
      <formula>Q22+S22+U22&gt;0</formula>
    </cfRule>
  </conditionalFormatting>
  <conditionalFormatting sqref="R23">
    <cfRule type="expression" dxfId="220" priority="198">
      <formula>Q23&gt;0</formula>
    </cfRule>
  </conditionalFormatting>
  <conditionalFormatting sqref="S23">
    <cfRule type="expression" dxfId="219" priority="197">
      <formula>Q23&gt;0</formula>
    </cfRule>
  </conditionalFormatting>
  <conditionalFormatting sqref="T23">
    <cfRule type="expression" dxfId="218" priority="196">
      <formula>Q23+S23&gt;0</formula>
    </cfRule>
  </conditionalFormatting>
  <conditionalFormatting sqref="U23">
    <cfRule type="expression" dxfId="217" priority="195">
      <formula>Q23+S23&gt;0</formula>
    </cfRule>
  </conditionalFormatting>
  <conditionalFormatting sqref="V23">
    <cfRule type="expression" dxfId="216" priority="194">
      <formula>Q23+S23+U23&gt;0</formula>
    </cfRule>
  </conditionalFormatting>
  <conditionalFormatting sqref="R23">
    <cfRule type="expression" dxfId="215" priority="193">
      <formula>Q23&gt;0</formula>
    </cfRule>
  </conditionalFormatting>
  <conditionalFormatting sqref="S23">
    <cfRule type="expression" dxfId="214" priority="192">
      <formula>Q23&gt;0</formula>
    </cfRule>
  </conditionalFormatting>
  <conditionalFormatting sqref="T23">
    <cfRule type="expression" dxfId="213" priority="191">
      <formula>Q23+S23&gt;0</formula>
    </cfRule>
  </conditionalFormatting>
  <conditionalFormatting sqref="U23">
    <cfRule type="expression" dxfId="212" priority="190">
      <formula>Q23+S23&gt;0</formula>
    </cfRule>
  </conditionalFormatting>
  <conditionalFormatting sqref="V23">
    <cfRule type="expression" dxfId="211" priority="189">
      <formula>Q23+S23+U23&gt;0</formula>
    </cfRule>
  </conditionalFormatting>
  <conditionalFormatting sqref="R24">
    <cfRule type="expression" dxfId="210" priority="188">
      <formula>Q24&gt;0</formula>
    </cfRule>
  </conditionalFormatting>
  <conditionalFormatting sqref="S24">
    <cfRule type="expression" dxfId="209" priority="187">
      <formula>Q24&gt;0</formula>
    </cfRule>
  </conditionalFormatting>
  <conditionalFormatting sqref="T24">
    <cfRule type="expression" dxfId="208" priority="186">
      <formula>Q24+S24&gt;0</formula>
    </cfRule>
  </conditionalFormatting>
  <conditionalFormatting sqref="U24">
    <cfRule type="expression" dxfId="207" priority="185">
      <formula>Q24+S24&gt;0</formula>
    </cfRule>
  </conditionalFormatting>
  <conditionalFormatting sqref="V24">
    <cfRule type="expression" dxfId="206" priority="184">
      <formula>Q24+S24+U24&gt;0</formula>
    </cfRule>
  </conditionalFormatting>
  <conditionalFormatting sqref="R24">
    <cfRule type="expression" dxfId="205" priority="183">
      <formula>Q24&gt;0</formula>
    </cfRule>
  </conditionalFormatting>
  <conditionalFormatting sqref="S24">
    <cfRule type="expression" dxfId="204" priority="182">
      <formula>Q24&gt;0</formula>
    </cfRule>
  </conditionalFormatting>
  <conditionalFormatting sqref="T24">
    <cfRule type="expression" dxfId="203" priority="181">
      <formula>Q24+S24&gt;0</formula>
    </cfRule>
  </conditionalFormatting>
  <conditionalFormatting sqref="U24">
    <cfRule type="expression" dxfId="202" priority="180">
      <formula>Q24+S24&gt;0</formula>
    </cfRule>
  </conditionalFormatting>
  <conditionalFormatting sqref="V24">
    <cfRule type="expression" dxfId="201" priority="179">
      <formula>Q24+S24+U24&gt;0</formula>
    </cfRule>
  </conditionalFormatting>
  <conditionalFormatting sqref="R25">
    <cfRule type="expression" dxfId="200" priority="178">
      <formula>Q25&gt;0</formula>
    </cfRule>
  </conditionalFormatting>
  <conditionalFormatting sqref="S25">
    <cfRule type="expression" dxfId="199" priority="177">
      <formula>Q25&gt;0</formula>
    </cfRule>
  </conditionalFormatting>
  <conditionalFormatting sqref="T25">
    <cfRule type="expression" dxfId="198" priority="176">
      <formula>Q25+S25&gt;0</formula>
    </cfRule>
  </conditionalFormatting>
  <conditionalFormatting sqref="U25">
    <cfRule type="expression" dxfId="197" priority="175">
      <formula>Q25+S25&gt;0</formula>
    </cfRule>
  </conditionalFormatting>
  <conditionalFormatting sqref="V25">
    <cfRule type="expression" dxfId="196" priority="174">
      <formula>Q25+S25+U25&gt;0</formula>
    </cfRule>
  </conditionalFormatting>
  <conditionalFormatting sqref="R25">
    <cfRule type="expression" dxfId="195" priority="173">
      <formula>Q25&gt;0</formula>
    </cfRule>
  </conditionalFormatting>
  <conditionalFormatting sqref="S25">
    <cfRule type="expression" dxfId="194" priority="172">
      <formula>Q25&gt;0</formula>
    </cfRule>
  </conditionalFormatting>
  <conditionalFormatting sqref="T25">
    <cfRule type="expression" dxfId="193" priority="171">
      <formula>Q25+S25&gt;0</formula>
    </cfRule>
  </conditionalFormatting>
  <conditionalFormatting sqref="U25">
    <cfRule type="expression" dxfId="192" priority="170">
      <formula>Q25+S25&gt;0</formula>
    </cfRule>
  </conditionalFormatting>
  <conditionalFormatting sqref="V25">
    <cfRule type="expression" dxfId="191" priority="169">
      <formula>Q25+S25+U25&gt;0</formula>
    </cfRule>
  </conditionalFormatting>
  <conditionalFormatting sqref="R26">
    <cfRule type="expression" dxfId="190" priority="168">
      <formula>Q26&gt;0</formula>
    </cfRule>
  </conditionalFormatting>
  <conditionalFormatting sqref="S26">
    <cfRule type="expression" dxfId="189" priority="167">
      <formula>Q26&gt;0</formula>
    </cfRule>
  </conditionalFormatting>
  <conditionalFormatting sqref="T26">
    <cfRule type="expression" dxfId="188" priority="166">
      <formula>Q26+S26&gt;0</formula>
    </cfRule>
  </conditionalFormatting>
  <conditionalFormatting sqref="U26">
    <cfRule type="expression" dxfId="187" priority="165">
      <formula>Q26+S26&gt;0</formula>
    </cfRule>
  </conditionalFormatting>
  <conditionalFormatting sqref="V26">
    <cfRule type="expression" dxfId="186" priority="164">
      <formula>Q26+S26+U26&gt;0</formula>
    </cfRule>
  </conditionalFormatting>
  <conditionalFormatting sqref="R26">
    <cfRule type="expression" dxfId="185" priority="163">
      <formula>Q26&gt;0</formula>
    </cfRule>
  </conditionalFormatting>
  <conditionalFormatting sqref="S26">
    <cfRule type="expression" dxfId="184" priority="162">
      <formula>Q26&gt;0</formula>
    </cfRule>
  </conditionalFormatting>
  <conditionalFormatting sqref="T26">
    <cfRule type="expression" dxfId="183" priority="161">
      <formula>Q26+S26&gt;0</formula>
    </cfRule>
  </conditionalFormatting>
  <conditionalFormatting sqref="U26">
    <cfRule type="expression" dxfId="182" priority="160">
      <formula>Q26+S26&gt;0</formula>
    </cfRule>
  </conditionalFormatting>
  <conditionalFormatting sqref="V26">
    <cfRule type="expression" dxfId="181" priority="159">
      <formula>Q26+S26+U26&gt;0</formula>
    </cfRule>
  </conditionalFormatting>
  <conditionalFormatting sqref="R27">
    <cfRule type="expression" dxfId="180" priority="158">
      <formula>Q27&gt;0</formula>
    </cfRule>
  </conditionalFormatting>
  <conditionalFormatting sqref="S27">
    <cfRule type="expression" dxfId="179" priority="157">
      <formula>Q27&gt;0</formula>
    </cfRule>
  </conditionalFormatting>
  <conditionalFormatting sqref="T27">
    <cfRule type="expression" dxfId="178" priority="156">
      <formula>Q27+S27&gt;0</formula>
    </cfRule>
  </conditionalFormatting>
  <conditionalFormatting sqref="U27">
    <cfRule type="expression" dxfId="177" priority="155">
      <formula>Q27+S27&gt;0</formula>
    </cfRule>
  </conditionalFormatting>
  <conditionalFormatting sqref="V27">
    <cfRule type="expression" dxfId="176" priority="154">
      <formula>Q27+S27+U27&gt;0</formula>
    </cfRule>
  </conditionalFormatting>
  <conditionalFormatting sqref="W27">
    <cfRule type="expression" dxfId="175" priority="153">
      <formula>Q27+S27+U27&gt;0</formula>
    </cfRule>
  </conditionalFormatting>
  <conditionalFormatting sqref="X27">
    <cfRule type="expression" dxfId="174" priority="152">
      <formula>Q27+S27+U27+W27&gt;0</formula>
    </cfRule>
  </conditionalFormatting>
  <conditionalFormatting sqref="R27">
    <cfRule type="expression" dxfId="173" priority="151">
      <formula>Q27&gt;0</formula>
    </cfRule>
  </conditionalFormatting>
  <conditionalFormatting sqref="S27">
    <cfRule type="expression" dxfId="172" priority="150">
      <formula>Q27&gt;0</formula>
    </cfRule>
  </conditionalFormatting>
  <conditionalFormatting sqref="T27">
    <cfRule type="expression" dxfId="171" priority="149">
      <formula>Q27+S27&gt;0</formula>
    </cfRule>
  </conditionalFormatting>
  <conditionalFormatting sqref="U27">
    <cfRule type="expression" dxfId="170" priority="148">
      <formula>Q27+S27&gt;0</formula>
    </cfRule>
  </conditionalFormatting>
  <conditionalFormatting sqref="V27">
    <cfRule type="expression" dxfId="169" priority="147">
      <formula>Q27+S27+U27&gt;0</formula>
    </cfRule>
  </conditionalFormatting>
  <conditionalFormatting sqref="R27">
    <cfRule type="expression" dxfId="168" priority="146">
      <formula>Q27&gt;0</formula>
    </cfRule>
  </conditionalFormatting>
  <conditionalFormatting sqref="S27">
    <cfRule type="expression" dxfId="167" priority="145">
      <formula>Q27&gt;0</formula>
    </cfRule>
  </conditionalFormatting>
  <conditionalFormatting sqref="T27">
    <cfRule type="expression" dxfId="166" priority="144">
      <formula>Q27+S27&gt;0</formula>
    </cfRule>
  </conditionalFormatting>
  <conditionalFormatting sqref="U27">
    <cfRule type="expression" dxfId="165" priority="143">
      <formula>Q27+S27&gt;0</formula>
    </cfRule>
  </conditionalFormatting>
  <conditionalFormatting sqref="V27">
    <cfRule type="expression" dxfId="164" priority="142">
      <formula>Q27+S27+U27&gt;0</formula>
    </cfRule>
  </conditionalFormatting>
  <conditionalFormatting sqref="R30">
    <cfRule type="expression" dxfId="163" priority="141">
      <formula>Q30&gt;0</formula>
    </cfRule>
  </conditionalFormatting>
  <conditionalFormatting sqref="S30">
    <cfRule type="expression" dxfId="162" priority="140">
      <formula>Q30&gt;0</formula>
    </cfRule>
  </conditionalFormatting>
  <conditionalFormatting sqref="T30">
    <cfRule type="expression" dxfId="161" priority="139">
      <formula>Q30+S30&gt;0</formula>
    </cfRule>
  </conditionalFormatting>
  <conditionalFormatting sqref="U30">
    <cfRule type="expression" dxfId="160" priority="138">
      <formula>Q30+S30&gt;0</formula>
    </cfRule>
  </conditionalFormatting>
  <conditionalFormatting sqref="V30">
    <cfRule type="expression" dxfId="159" priority="137">
      <formula>Q30+S30+U30&gt;0</formula>
    </cfRule>
  </conditionalFormatting>
  <conditionalFormatting sqref="W30">
    <cfRule type="expression" dxfId="158" priority="136">
      <formula>Q30+S30+U30&gt;0</formula>
    </cfRule>
  </conditionalFormatting>
  <conditionalFormatting sqref="X30">
    <cfRule type="expression" dxfId="157" priority="135">
      <formula>Q30+S30+U30+W30&gt;0</formula>
    </cfRule>
  </conditionalFormatting>
  <conditionalFormatting sqref="Y30">
    <cfRule type="expression" dxfId="156" priority="134">
      <formula>Q30+S30+U30+W30&gt;0</formula>
    </cfRule>
  </conditionalFormatting>
  <conditionalFormatting sqref="Z30">
    <cfRule type="expression" dxfId="155" priority="133">
      <formula>Q30+S30+U30+W30+Y30&gt;0</formula>
    </cfRule>
  </conditionalFormatting>
  <conditionalFormatting sqref="R30">
    <cfRule type="expression" dxfId="154" priority="132">
      <formula>Q30&gt;0</formula>
    </cfRule>
  </conditionalFormatting>
  <conditionalFormatting sqref="S30">
    <cfRule type="expression" dxfId="153" priority="131">
      <formula>Q30&gt;0</formula>
    </cfRule>
  </conditionalFormatting>
  <conditionalFormatting sqref="T30">
    <cfRule type="expression" dxfId="152" priority="130">
      <formula>Q30+S30&gt;0</formula>
    </cfRule>
  </conditionalFormatting>
  <conditionalFormatting sqref="U30">
    <cfRule type="expression" dxfId="151" priority="129">
      <formula>Q30+S30&gt;0</formula>
    </cfRule>
  </conditionalFormatting>
  <conditionalFormatting sqref="V30">
    <cfRule type="expression" dxfId="150" priority="128">
      <formula>Q30+S30+U30&gt;0</formula>
    </cfRule>
  </conditionalFormatting>
  <conditionalFormatting sqref="W30">
    <cfRule type="expression" dxfId="149" priority="127">
      <formula>Q30+S30+U30&gt;0</formula>
    </cfRule>
  </conditionalFormatting>
  <conditionalFormatting sqref="X30">
    <cfRule type="expression" dxfId="148" priority="126">
      <formula>Q30+S30+U30+W30&gt;0</formula>
    </cfRule>
  </conditionalFormatting>
  <conditionalFormatting sqref="Y30">
    <cfRule type="expression" dxfId="147" priority="125">
      <formula>Q30+S30+U30+W30&gt;0</formula>
    </cfRule>
  </conditionalFormatting>
  <conditionalFormatting sqref="Z30">
    <cfRule type="expression" dxfId="146" priority="124">
      <formula>Q30+S30+U30+W30+Y30&gt;0</formula>
    </cfRule>
  </conditionalFormatting>
  <conditionalFormatting sqref="R31">
    <cfRule type="expression" dxfId="145" priority="123">
      <formula>Q31&gt;0</formula>
    </cfRule>
  </conditionalFormatting>
  <conditionalFormatting sqref="S31">
    <cfRule type="expression" dxfId="144" priority="122">
      <formula>Q31&gt;0</formula>
    </cfRule>
  </conditionalFormatting>
  <conditionalFormatting sqref="T31">
    <cfRule type="expression" dxfId="143" priority="121">
      <formula>Q31+S31&gt;0</formula>
    </cfRule>
  </conditionalFormatting>
  <conditionalFormatting sqref="U31">
    <cfRule type="expression" dxfId="142" priority="120">
      <formula>Q31+S31&gt;0</formula>
    </cfRule>
  </conditionalFormatting>
  <conditionalFormatting sqref="V31">
    <cfRule type="expression" dxfId="141" priority="119">
      <formula>Q31+S31+U31&gt;0</formula>
    </cfRule>
  </conditionalFormatting>
  <conditionalFormatting sqref="W31">
    <cfRule type="expression" dxfId="140" priority="118">
      <formula>Q31+S31+U31&gt;0</formula>
    </cfRule>
  </conditionalFormatting>
  <conditionalFormatting sqref="X31">
    <cfRule type="expression" dxfId="139" priority="117">
      <formula>Q31+S31+U31+W31&gt;0</formula>
    </cfRule>
  </conditionalFormatting>
  <conditionalFormatting sqref="Y31">
    <cfRule type="expression" dxfId="138" priority="116">
      <formula>Q31+S31+U31+W31&gt;0</formula>
    </cfRule>
  </conditionalFormatting>
  <conditionalFormatting sqref="Z31">
    <cfRule type="expression" dxfId="137" priority="115">
      <formula>Q31+S31+U31+W31+Y31&gt;0</formula>
    </cfRule>
  </conditionalFormatting>
  <conditionalFormatting sqref="AA31">
    <cfRule type="expression" dxfId="136" priority="114">
      <formula>Q31+S31+U31+W31+Y31&gt;0</formula>
    </cfRule>
  </conditionalFormatting>
  <conditionalFormatting sqref="AB31">
    <cfRule type="expression" dxfId="135" priority="113">
      <formula>Q31+S31+U31+W31+Y31+AA31&gt;0</formula>
    </cfRule>
  </conditionalFormatting>
  <conditionalFormatting sqref="AC31">
    <cfRule type="expression" dxfId="134" priority="112">
      <formula>Q31+S31+U31+W31+Y31+AA31&gt;0</formula>
    </cfRule>
  </conditionalFormatting>
  <conditionalFormatting sqref="R31">
    <cfRule type="expression" dxfId="133" priority="111">
      <formula>Q31&gt;0</formula>
    </cfRule>
  </conditionalFormatting>
  <conditionalFormatting sqref="S31">
    <cfRule type="expression" dxfId="132" priority="110">
      <formula>Q31&gt;0</formula>
    </cfRule>
  </conditionalFormatting>
  <conditionalFormatting sqref="T31">
    <cfRule type="expression" dxfId="131" priority="109">
      <formula>Q31+S31&gt;0</formula>
    </cfRule>
  </conditionalFormatting>
  <conditionalFormatting sqref="U31">
    <cfRule type="expression" dxfId="130" priority="108">
      <formula>Q31+S31&gt;0</formula>
    </cfRule>
  </conditionalFormatting>
  <conditionalFormatting sqref="V31">
    <cfRule type="expression" dxfId="129" priority="107">
      <formula>Q31+S31+U31&gt;0</formula>
    </cfRule>
  </conditionalFormatting>
  <conditionalFormatting sqref="W31">
    <cfRule type="expression" dxfId="128" priority="106">
      <formula>Q31+S31+U31&gt;0</formula>
    </cfRule>
  </conditionalFormatting>
  <conditionalFormatting sqref="X31">
    <cfRule type="expression" dxfId="127" priority="105">
      <formula>Q31+S31+U31+W31&gt;0</formula>
    </cfRule>
  </conditionalFormatting>
  <conditionalFormatting sqref="Y31">
    <cfRule type="expression" dxfId="126" priority="104">
      <formula>Q31+S31+U31+W31&gt;0</formula>
    </cfRule>
  </conditionalFormatting>
  <conditionalFormatting sqref="Z31">
    <cfRule type="expression" dxfId="125" priority="103">
      <formula>Q31+S31+U31+W31+Y31&gt;0</formula>
    </cfRule>
  </conditionalFormatting>
  <conditionalFormatting sqref="R31">
    <cfRule type="expression" dxfId="124" priority="102">
      <formula>Q31&gt;0</formula>
    </cfRule>
  </conditionalFormatting>
  <conditionalFormatting sqref="S31">
    <cfRule type="expression" dxfId="123" priority="101">
      <formula>Q31&gt;0</formula>
    </cfRule>
  </conditionalFormatting>
  <conditionalFormatting sqref="T31">
    <cfRule type="expression" dxfId="122" priority="100">
      <formula>Q31+S31&gt;0</formula>
    </cfRule>
  </conditionalFormatting>
  <conditionalFormatting sqref="U31">
    <cfRule type="expression" dxfId="121" priority="99">
      <formula>Q31+S31&gt;0</formula>
    </cfRule>
  </conditionalFormatting>
  <conditionalFormatting sqref="V31">
    <cfRule type="expression" dxfId="120" priority="98">
      <formula>Q31+S31+U31&gt;0</formula>
    </cfRule>
  </conditionalFormatting>
  <conditionalFormatting sqref="W31">
    <cfRule type="expression" dxfId="119" priority="97">
      <formula>Q31+S31+U31&gt;0</formula>
    </cfRule>
  </conditionalFormatting>
  <conditionalFormatting sqref="X31">
    <cfRule type="expression" dxfId="118" priority="96">
      <formula>Q31+S31+U31+W31&gt;0</formula>
    </cfRule>
  </conditionalFormatting>
  <conditionalFormatting sqref="Y31">
    <cfRule type="expression" dxfId="117" priority="95">
      <formula>Q31+S31+U31+W31&gt;0</formula>
    </cfRule>
  </conditionalFormatting>
  <conditionalFormatting sqref="Z31">
    <cfRule type="expression" dxfId="116" priority="94">
      <formula>Q31+S31+U31+W31+Y31&gt;0</formula>
    </cfRule>
  </conditionalFormatting>
  <conditionalFormatting sqref="R32">
    <cfRule type="expression" dxfId="115" priority="93">
      <formula>Q32&gt;0</formula>
    </cfRule>
  </conditionalFormatting>
  <conditionalFormatting sqref="S32">
    <cfRule type="expression" dxfId="114" priority="92">
      <formula>Q32&gt;0</formula>
    </cfRule>
  </conditionalFormatting>
  <conditionalFormatting sqref="T32">
    <cfRule type="expression" dxfId="113" priority="91">
      <formula>Q32+S32&gt;0</formula>
    </cfRule>
  </conditionalFormatting>
  <conditionalFormatting sqref="U32">
    <cfRule type="expression" dxfId="112" priority="90">
      <formula>Q32+S32&gt;0</formula>
    </cfRule>
  </conditionalFormatting>
  <conditionalFormatting sqref="V32">
    <cfRule type="expression" dxfId="111" priority="89">
      <formula>Q32+S32+U32&gt;0</formula>
    </cfRule>
  </conditionalFormatting>
  <conditionalFormatting sqref="W32">
    <cfRule type="expression" dxfId="110" priority="88">
      <formula>Q32+S32+U32&gt;0</formula>
    </cfRule>
  </conditionalFormatting>
  <conditionalFormatting sqref="X32">
    <cfRule type="expression" dxfId="109" priority="87">
      <formula>Q32+S32+U32+W32&gt;0</formula>
    </cfRule>
  </conditionalFormatting>
  <conditionalFormatting sqref="Y32">
    <cfRule type="expression" dxfId="108" priority="86">
      <formula>Q32+S32+U32+W32&gt;0</formula>
    </cfRule>
  </conditionalFormatting>
  <conditionalFormatting sqref="Z32">
    <cfRule type="expression" dxfId="107" priority="85">
      <formula>Q32+S32+U32+W32+Y32&gt;0</formula>
    </cfRule>
  </conditionalFormatting>
  <conditionalFormatting sqref="AA32">
    <cfRule type="expression" dxfId="106" priority="84">
      <formula>Q32+S32+U32+W32+Y32&gt;0</formula>
    </cfRule>
  </conditionalFormatting>
  <conditionalFormatting sqref="AB32">
    <cfRule type="expression" dxfId="105" priority="83">
      <formula>Q32+S32+U32+W32+Y32+AA32&gt;0</formula>
    </cfRule>
  </conditionalFormatting>
  <conditionalFormatting sqref="AC32">
    <cfRule type="expression" dxfId="104" priority="82">
      <formula>Q32+S32+U32+W32+Y32+AA32&gt;0</formula>
    </cfRule>
  </conditionalFormatting>
  <conditionalFormatting sqref="R32">
    <cfRule type="expression" dxfId="103" priority="81">
      <formula>Q32&gt;0</formula>
    </cfRule>
  </conditionalFormatting>
  <conditionalFormatting sqref="S32">
    <cfRule type="expression" dxfId="102" priority="80">
      <formula>Q32&gt;0</formula>
    </cfRule>
  </conditionalFormatting>
  <conditionalFormatting sqref="T32">
    <cfRule type="expression" dxfId="101" priority="79">
      <formula>Q32+S32&gt;0</formula>
    </cfRule>
  </conditionalFormatting>
  <conditionalFormatting sqref="U32">
    <cfRule type="expression" dxfId="100" priority="78">
      <formula>Q32+S32&gt;0</formula>
    </cfRule>
  </conditionalFormatting>
  <conditionalFormatting sqref="V32">
    <cfRule type="expression" dxfId="99" priority="77">
      <formula>Q32+S32+U32&gt;0</formula>
    </cfRule>
  </conditionalFormatting>
  <conditionalFormatting sqref="W32">
    <cfRule type="expression" dxfId="98" priority="76">
      <formula>Q32+S32+U32&gt;0</formula>
    </cfRule>
  </conditionalFormatting>
  <conditionalFormatting sqref="X32">
    <cfRule type="expression" dxfId="97" priority="75">
      <formula>Q32+S32+U32+W32&gt;0</formula>
    </cfRule>
  </conditionalFormatting>
  <conditionalFormatting sqref="Y32">
    <cfRule type="expression" dxfId="96" priority="74">
      <formula>Q32+S32+U32+W32&gt;0</formula>
    </cfRule>
  </conditionalFormatting>
  <conditionalFormatting sqref="Z32">
    <cfRule type="expression" dxfId="95" priority="73">
      <formula>Q32+S32+U32+W32+Y32&gt;0</formula>
    </cfRule>
  </conditionalFormatting>
  <conditionalFormatting sqref="R32">
    <cfRule type="expression" dxfId="94" priority="72">
      <formula>Q32&gt;0</formula>
    </cfRule>
  </conditionalFormatting>
  <conditionalFormatting sqref="S32">
    <cfRule type="expression" dxfId="93" priority="71">
      <formula>Q32&gt;0</formula>
    </cfRule>
  </conditionalFormatting>
  <conditionalFormatting sqref="T32">
    <cfRule type="expression" dxfId="92" priority="70">
      <formula>Q32+S32&gt;0</formula>
    </cfRule>
  </conditionalFormatting>
  <conditionalFormatting sqref="U32">
    <cfRule type="expression" dxfId="91" priority="69">
      <formula>Q32+S32&gt;0</formula>
    </cfRule>
  </conditionalFormatting>
  <conditionalFormatting sqref="V32">
    <cfRule type="expression" dxfId="90" priority="68">
      <formula>Q32+S32+U32&gt;0</formula>
    </cfRule>
  </conditionalFormatting>
  <conditionalFormatting sqref="W32">
    <cfRule type="expression" dxfId="89" priority="67">
      <formula>Q32+S32+U32&gt;0</formula>
    </cfRule>
  </conditionalFormatting>
  <conditionalFormatting sqref="X32">
    <cfRule type="expression" dxfId="88" priority="66">
      <formula>Q32+S32+U32+W32&gt;0</formula>
    </cfRule>
  </conditionalFormatting>
  <conditionalFormatting sqref="Y32">
    <cfRule type="expression" dxfId="87" priority="65">
      <formula>Q32+S32+U32+W32&gt;0</formula>
    </cfRule>
  </conditionalFormatting>
  <conditionalFormatting sqref="Z32">
    <cfRule type="expression" dxfId="86" priority="64">
      <formula>Q32+S32+U32+W32+Y32&gt;0</formula>
    </cfRule>
  </conditionalFormatting>
  <conditionalFormatting sqref="R37">
    <cfRule type="expression" dxfId="85" priority="63">
      <formula>Q37&gt;0</formula>
    </cfRule>
  </conditionalFormatting>
  <conditionalFormatting sqref="S37">
    <cfRule type="expression" dxfId="84" priority="62">
      <formula>Q37&gt;0</formula>
    </cfRule>
  </conditionalFormatting>
  <conditionalFormatting sqref="T37">
    <cfRule type="expression" dxfId="83" priority="61">
      <formula>Q37+S37&gt;0</formula>
    </cfRule>
  </conditionalFormatting>
  <conditionalFormatting sqref="U37">
    <cfRule type="expression" dxfId="82" priority="60">
      <formula>Q37+S37&gt;0</formula>
    </cfRule>
  </conditionalFormatting>
  <conditionalFormatting sqref="V37">
    <cfRule type="expression" dxfId="81" priority="59">
      <formula>Q37+S37+U37&gt;0</formula>
    </cfRule>
  </conditionalFormatting>
  <conditionalFormatting sqref="W37">
    <cfRule type="expression" dxfId="80" priority="58">
      <formula>Q37+S37+U37&gt;0</formula>
    </cfRule>
  </conditionalFormatting>
  <conditionalFormatting sqref="X37">
    <cfRule type="expression" dxfId="79" priority="57">
      <formula>Q37+S37+U37+W37&gt;0</formula>
    </cfRule>
  </conditionalFormatting>
  <conditionalFormatting sqref="Y37">
    <cfRule type="expression" dxfId="78" priority="56">
      <formula>Q37+S37+U37+W37&gt;0</formula>
    </cfRule>
  </conditionalFormatting>
  <conditionalFormatting sqref="Z37">
    <cfRule type="expression" dxfId="77" priority="55">
      <formula>Q37+S37+U37+W37+Y37&gt;0</formula>
    </cfRule>
  </conditionalFormatting>
  <conditionalFormatting sqref="AA37">
    <cfRule type="expression" dxfId="76" priority="54">
      <formula>Q37+S37+U37+W37+Y37&gt;0</formula>
    </cfRule>
  </conditionalFormatting>
  <conditionalFormatting sqref="AB37">
    <cfRule type="expression" dxfId="75" priority="53">
      <formula>Q37+S37+U37+W37+Y37+AA37&gt;0</formula>
    </cfRule>
  </conditionalFormatting>
  <conditionalFormatting sqref="AC37">
    <cfRule type="expression" dxfId="74" priority="52">
      <formula>Q37+S37+U37+W37+Y37+AA37&gt;0</formula>
    </cfRule>
  </conditionalFormatting>
  <conditionalFormatting sqref="AD37">
    <cfRule type="expression" dxfId="73" priority="51">
      <formula>Q37+S37+U37+W37+Y37+AA37+AC37&gt;0</formula>
    </cfRule>
  </conditionalFormatting>
  <conditionalFormatting sqref="AE37">
    <cfRule type="expression" dxfId="72" priority="50">
      <formula>Q37+S37+U37+W37+Y37+AA37+AC37&gt;0</formula>
    </cfRule>
  </conditionalFormatting>
  <conditionalFormatting sqref="R37">
    <cfRule type="expression" dxfId="71" priority="49">
      <formula>Q37&gt;0</formula>
    </cfRule>
  </conditionalFormatting>
  <conditionalFormatting sqref="S37">
    <cfRule type="expression" dxfId="70" priority="48">
      <formula>Q37&gt;0</formula>
    </cfRule>
  </conditionalFormatting>
  <conditionalFormatting sqref="T37">
    <cfRule type="expression" dxfId="69" priority="47">
      <formula>Q37+S37&gt;0</formula>
    </cfRule>
  </conditionalFormatting>
  <conditionalFormatting sqref="U37">
    <cfRule type="expression" dxfId="68" priority="46">
      <formula>Q37+S37&gt;0</formula>
    </cfRule>
  </conditionalFormatting>
  <conditionalFormatting sqref="V37">
    <cfRule type="expression" dxfId="67" priority="45">
      <formula>Q37+S37+U37&gt;0</formula>
    </cfRule>
  </conditionalFormatting>
  <conditionalFormatting sqref="W37">
    <cfRule type="expression" dxfId="66" priority="44">
      <formula>Q37+S37+U37&gt;0</formula>
    </cfRule>
  </conditionalFormatting>
  <conditionalFormatting sqref="X37">
    <cfRule type="expression" dxfId="65" priority="43">
      <formula>Q37+S37+U37+W37&gt;0</formula>
    </cfRule>
  </conditionalFormatting>
  <conditionalFormatting sqref="Y37">
    <cfRule type="expression" dxfId="64" priority="42">
      <formula>Q37+S37+U37+W37&gt;0</formula>
    </cfRule>
  </conditionalFormatting>
  <conditionalFormatting sqref="Z37">
    <cfRule type="expression" dxfId="63" priority="41">
      <formula>Q37+S37+U37+W37+Y37&gt;0</formula>
    </cfRule>
  </conditionalFormatting>
  <conditionalFormatting sqref="R38">
    <cfRule type="expression" dxfId="62" priority="40">
      <formula>Q38&gt;0</formula>
    </cfRule>
  </conditionalFormatting>
  <conditionalFormatting sqref="S38">
    <cfRule type="expression" dxfId="61" priority="39">
      <formula>Q38&gt;0</formula>
    </cfRule>
  </conditionalFormatting>
  <conditionalFormatting sqref="T38">
    <cfRule type="expression" dxfId="60" priority="38">
      <formula>Q38+S38&gt;0</formula>
    </cfRule>
  </conditionalFormatting>
  <conditionalFormatting sqref="U38">
    <cfRule type="expression" dxfId="59" priority="37">
      <formula>Q38+S38&gt;0</formula>
    </cfRule>
  </conditionalFormatting>
  <conditionalFormatting sqref="V38">
    <cfRule type="expression" dxfId="58" priority="36">
      <formula>Q38+S38+U38&gt;0</formula>
    </cfRule>
  </conditionalFormatting>
  <conditionalFormatting sqref="W38">
    <cfRule type="expression" dxfId="57" priority="35">
      <formula>Q38+S38+U38&gt;0</formula>
    </cfRule>
  </conditionalFormatting>
  <conditionalFormatting sqref="X38">
    <cfRule type="expression" dxfId="56" priority="34">
      <formula>Q38+S38+U38+W38&gt;0</formula>
    </cfRule>
  </conditionalFormatting>
  <conditionalFormatting sqref="Y38">
    <cfRule type="expression" dxfId="55" priority="33">
      <formula>Q38+S38+U38+W38&gt;0</formula>
    </cfRule>
  </conditionalFormatting>
  <conditionalFormatting sqref="Z38">
    <cfRule type="expression" dxfId="54" priority="32">
      <formula>Q38+S38+U38+W38+Y38&gt;0</formula>
    </cfRule>
  </conditionalFormatting>
  <conditionalFormatting sqref="AA38">
    <cfRule type="expression" dxfId="53" priority="31">
      <formula>Q38+S38+U38+W38+Y38&gt;0</formula>
    </cfRule>
  </conditionalFormatting>
  <conditionalFormatting sqref="AB38">
    <cfRule type="expression" dxfId="52" priority="30">
      <formula>Q38+S38+U38+W38+Y38+AA38&gt;0</formula>
    </cfRule>
  </conditionalFormatting>
  <conditionalFormatting sqref="AC38">
    <cfRule type="expression" dxfId="51" priority="29">
      <formula>Q38+S38+U38+W38+Y38+AA38&gt;0</formula>
    </cfRule>
  </conditionalFormatting>
  <conditionalFormatting sqref="AD38">
    <cfRule type="expression" dxfId="50" priority="28">
      <formula>Q38+S38+U38+W38+Y38+AA38+AC38&gt;0</formula>
    </cfRule>
  </conditionalFormatting>
  <conditionalFormatting sqref="AE38">
    <cfRule type="expression" dxfId="49" priority="27">
      <formula>Q38+S38+U38+W38+Y38+AA38+AC38&gt;0</formula>
    </cfRule>
  </conditionalFormatting>
  <conditionalFormatting sqref="R38">
    <cfRule type="expression" dxfId="48" priority="26">
      <formula>Q38&gt;0</formula>
    </cfRule>
  </conditionalFormatting>
  <conditionalFormatting sqref="S38">
    <cfRule type="expression" dxfId="47" priority="25">
      <formula>Q38&gt;0</formula>
    </cfRule>
  </conditionalFormatting>
  <conditionalFormatting sqref="T38">
    <cfRule type="expression" dxfId="46" priority="24">
      <formula>Q38+S38&gt;0</formula>
    </cfRule>
  </conditionalFormatting>
  <conditionalFormatting sqref="U38">
    <cfRule type="expression" dxfId="45" priority="23">
      <formula>Q38+S38&gt;0</formula>
    </cfRule>
  </conditionalFormatting>
  <conditionalFormatting sqref="V38">
    <cfRule type="expression" dxfId="44" priority="22">
      <formula>Q38+S38+U38&gt;0</formula>
    </cfRule>
  </conditionalFormatting>
  <conditionalFormatting sqref="W38">
    <cfRule type="expression" dxfId="43" priority="21">
      <formula>Q38+S38+U38&gt;0</formula>
    </cfRule>
  </conditionalFormatting>
  <conditionalFormatting sqref="X38">
    <cfRule type="expression" dxfId="42" priority="20">
      <formula>Q38+S38+U38+W38&gt;0</formula>
    </cfRule>
  </conditionalFormatting>
  <conditionalFormatting sqref="Y38">
    <cfRule type="expression" dxfId="41" priority="19">
      <formula>Q38+S38+U38+W38&gt;0</formula>
    </cfRule>
  </conditionalFormatting>
  <conditionalFormatting sqref="Z38">
    <cfRule type="expression" dxfId="40" priority="18">
      <formula>Q38+S38+U38+W38+Y38&gt;0</formula>
    </cfRule>
  </conditionalFormatting>
  <conditionalFormatting sqref="R40">
    <cfRule type="expression" dxfId="39" priority="17">
      <formula>Q40&gt;0</formula>
    </cfRule>
  </conditionalFormatting>
  <conditionalFormatting sqref="S40">
    <cfRule type="expression" dxfId="38" priority="16">
      <formula>Q40&gt;0</formula>
    </cfRule>
  </conditionalFormatting>
  <conditionalFormatting sqref="T40:V40">
    <cfRule type="expression" dxfId="37" priority="15">
      <formula>Q40+S40&gt;0</formula>
    </cfRule>
  </conditionalFormatting>
  <conditionalFormatting sqref="R40">
    <cfRule type="expression" dxfId="36" priority="14">
      <formula>Q40&gt;0</formula>
    </cfRule>
  </conditionalFormatting>
  <conditionalFormatting sqref="S40">
    <cfRule type="expression" dxfId="35" priority="13">
      <formula>Q40&gt;0</formula>
    </cfRule>
  </conditionalFormatting>
  <conditionalFormatting sqref="T40:V40">
    <cfRule type="expression" dxfId="34" priority="12">
      <formula>Q40+S40&gt;0</formula>
    </cfRule>
  </conditionalFormatting>
  <conditionalFormatting sqref="R40">
    <cfRule type="expression" dxfId="33" priority="11">
      <formula>Q40&gt;0</formula>
    </cfRule>
  </conditionalFormatting>
  <conditionalFormatting sqref="S40">
    <cfRule type="expression" dxfId="32" priority="10">
      <formula>Q40&gt;0</formula>
    </cfRule>
  </conditionalFormatting>
  <conditionalFormatting sqref="T40:V40">
    <cfRule type="expression" dxfId="31" priority="9">
      <formula>Q40+S40&gt;0</formula>
    </cfRule>
  </conditionalFormatting>
  <conditionalFormatting sqref="M81">
    <cfRule type="expression" dxfId="30" priority="7">
      <formula>M81-$M$86=0</formula>
    </cfRule>
    <cfRule type="expression" dxfId="29" priority="8">
      <formula>AND($G$2-M81&gt;0,K81=0)</formula>
    </cfRule>
  </conditionalFormatting>
  <conditionalFormatting sqref="M82">
    <cfRule type="expression" dxfId="28" priority="5">
      <formula>M82-$M$86=0</formula>
    </cfRule>
    <cfRule type="expression" dxfId="27" priority="6">
      <formula>AND($G$2-M82&gt;0,K82=0)</formula>
    </cfRule>
  </conditionalFormatting>
  <conditionalFormatting sqref="M83">
    <cfRule type="expression" dxfId="26" priority="3">
      <formula>M83-$M$86=0</formula>
    </cfRule>
    <cfRule type="expression" dxfId="25" priority="4">
      <formula>AND($G$2-M83&gt;0,K83=0)</formula>
    </cfRule>
  </conditionalFormatting>
  <conditionalFormatting sqref="M84">
    <cfRule type="expression" dxfId="24" priority="1">
      <formula>M84-$M$86=0</formula>
    </cfRule>
    <cfRule type="expression" dxfId="23" priority="2">
      <formula>AND($G$2-M84&gt;0,K84=0)</formula>
    </cfRule>
  </conditionalFormatting>
  <printOptions horizontalCentered="1" verticalCentered="1"/>
  <pageMargins left="0.31496062992125984" right="0" top="0" bottom="0" header="0" footer="0"/>
  <pageSetup paperSize="9" scale="53" fitToWidth="0" orientation="portrait" r:id="rId1"/>
  <colBreaks count="1" manualBreakCount="1">
    <brk id="14" min="1" max="84" man="1"/>
  </colBreaks>
  <ignoredErrors>
    <ignoredError sqref="J53" formula="1"/>
  </ignoredErrors>
  <drawing r:id="rId2"/>
</worksheet>
</file>

<file path=xl/worksheets/sheet6.xml><?xml version="1.0" encoding="utf-8"?>
<worksheet xmlns="http://schemas.openxmlformats.org/spreadsheetml/2006/main" xmlns:r="http://schemas.openxmlformats.org/officeDocument/2006/relationships">
  <dimension ref="B1:CQ108"/>
  <sheetViews>
    <sheetView showGridLines="0" topLeftCell="A10" zoomScale="60" zoomScaleNormal="60" zoomScaleSheetLayoutView="50" zoomScalePageLayoutView="50" workbookViewId="0">
      <selection activeCell="P5" sqref="P5:AA70"/>
    </sheetView>
  </sheetViews>
  <sheetFormatPr defaultRowHeight="15"/>
  <cols>
    <col min="1" max="1" width="9.140625" style="117"/>
    <col min="2" max="2" width="5.7109375" style="118" customWidth="1"/>
    <col min="3" max="3" width="30.42578125" style="126" customWidth="1"/>
    <col min="4" max="4" width="24" style="117" customWidth="1"/>
    <col min="5" max="5" width="23.85546875" style="117" customWidth="1"/>
    <col min="6" max="6" width="15.28515625" style="157" customWidth="1"/>
    <col min="7" max="7" width="13.42578125" style="117" customWidth="1"/>
    <col min="8" max="8" width="13.7109375" style="117" customWidth="1"/>
    <col min="9" max="9" width="23.5703125" style="117" customWidth="1"/>
    <col min="10" max="10" width="24.42578125" style="154" customWidth="1"/>
    <col min="11" max="11" width="23.5703125" style="118" customWidth="1"/>
    <col min="12" max="15" width="9.5703125" style="117" customWidth="1"/>
    <col min="16" max="16" width="9.140625" style="117" customWidth="1"/>
    <col min="17" max="25" width="8.42578125" style="117" customWidth="1"/>
    <col min="26" max="26" width="14.42578125" style="117" customWidth="1"/>
    <col min="27" max="27" width="8.28515625" style="117" customWidth="1"/>
    <col min="28" max="28" width="9" style="126" customWidth="1"/>
    <col min="29" max="29" width="8.7109375" style="117" hidden="1" customWidth="1"/>
    <col min="30" max="38" width="4.85546875" style="117" hidden="1" customWidth="1"/>
    <col min="39" max="39" width="1" style="117" hidden="1" customWidth="1"/>
    <col min="40" max="49" width="4.85546875" style="117" hidden="1" customWidth="1"/>
    <col min="50" max="50" width="1.28515625" style="117" hidden="1" customWidth="1"/>
    <col min="51" max="60" width="4.85546875" style="117" hidden="1" customWidth="1"/>
    <col min="61" max="71" width="9.140625" style="117" hidden="1" customWidth="1"/>
    <col min="72" max="81" width="9.140625" style="118" hidden="1" customWidth="1"/>
    <col min="82" max="83" width="9.140625" style="119" hidden="1" customWidth="1"/>
    <col min="84" max="84" width="9.140625" style="117" hidden="1" customWidth="1"/>
    <col min="85" max="97" width="9.140625" style="117" customWidth="1"/>
    <col min="98" max="99" width="9.140625" style="117"/>
    <col min="100" max="101" width="9.140625" style="117" customWidth="1"/>
    <col min="102" max="16384" width="9.140625" style="117"/>
  </cols>
  <sheetData>
    <row r="1" spans="2:83" ht="15.75" thickBot="1">
      <c r="B1" s="157"/>
      <c r="K1" s="157"/>
      <c r="BT1" s="157"/>
      <c r="BU1" s="157"/>
      <c r="BV1" s="157"/>
      <c r="BW1" s="157"/>
      <c r="BX1" s="157"/>
      <c r="BY1" s="157"/>
      <c r="BZ1" s="157"/>
      <c r="CA1" s="157"/>
      <c r="CB1" s="157"/>
      <c r="CC1" s="157"/>
    </row>
    <row r="2" spans="2:83" ht="73.5" customHeight="1" thickBot="1">
      <c r="B2" s="523" t="s">
        <v>888</v>
      </c>
      <c r="C2" s="524"/>
      <c r="D2" s="524"/>
      <c r="E2" s="524"/>
      <c r="F2" s="524"/>
      <c r="G2" s="524"/>
      <c r="H2" s="524"/>
      <c r="I2" s="524"/>
      <c r="J2" s="524"/>
      <c r="K2" s="524"/>
      <c r="L2" s="524"/>
      <c r="M2" s="524"/>
      <c r="N2" s="524"/>
      <c r="O2" s="524"/>
      <c r="P2" s="524"/>
      <c r="Q2" s="524"/>
      <c r="R2" s="524"/>
      <c r="S2" s="524"/>
      <c r="T2" s="524"/>
      <c r="U2" s="524"/>
      <c r="V2" s="524"/>
      <c r="W2" s="524"/>
      <c r="X2" s="524"/>
      <c r="Y2" s="524"/>
      <c r="Z2" s="524"/>
      <c r="AA2" s="524"/>
      <c r="AB2" s="525"/>
    </row>
    <row r="3" spans="2:83" ht="27.75" customHeight="1" thickBot="1">
      <c r="B3" s="527" t="s">
        <v>887</v>
      </c>
      <c r="C3" s="528"/>
      <c r="D3" s="528"/>
      <c r="E3" s="528"/>
      <c r="F3" s="528"/>
      <c r="G3" s="528"/>
      <c r="H3" s="528"/>
      <c r="I3" s="528"/>
      <c r="J3" s="528"/>
      <c r="K3" s="529"/>
      <c r="L3" s="521" t="s">
        <v>1069</v>
      </c>
      <c r="M3" s="521" t="s">
        <v>1068</v>
      </c>
      <c r="N3" s="521" t="s">
        <v>900</v>
      </c>
      <c r="O3" s="521" t="s">
        <v>1067</v>
      </c>
      <c r="P3" s="532" t="s">
        <v>846</v>
      </c>
      <c r="Q3" s="533"/>
      <c r="R3" s="533"/>
      <c r="S3" s="533"/>
      <c r="T3" s="533"/>
      <c r="U3" s="533"/>
      <c r="V3" s="533"/>
      <c r="W3" s="533"/>
      <c r="X3" s="533"/>
      <c r="Y3" s="533"/>
      <c r="Z3" s="530" t="s">
        <v>867</v>
      </c>
      <c r="AA3" s="530" t="s">
        <v>868</v>
      </c>
      <c r="AB3" s="530" t="s">
        <v>1070</v>
      </c>
      <c r="AC3" s="526" t="s">
        <v>846</v>
      </c>
      <c r="AD3" s="526"/>
      <c r="AE3" s="526"/>
      <c r="AF3" s="526"/>
      <c r="AG3" s="526"/>
      <c r="AH3" s="526"/>
      <c r="AI3" s="526"/>
      <c r="AJ3" s="526"/>
      <c r="AK3" s="526"/>
      <c r="AL3" s="526"/>
      <c r="AM3" s="526"/>
      <c r="AN3" s="526"/>
      <c r="AO3" s="526"/>
      <c r="AP3" s="526"/>
      <c r="AQ3" s="526"/>
      <c r="AR3" s="526"/>
      <c r="AS3" s="526"/>
      <c r="AT3" s="526"/>
      <c r="AU3" s="526"/>
      <c r="AV3" s="526"/>
      <c r="AW3" s="526"/>
      <c r="AX3" s="526"/>
      <c r="AY3" s="526"/>
      <c r="AZ3" s="526"/>
      <c r="BA3" s="526"/>
      <c r="BB3" s="526"/>
      <c r="BC3" s="526"/>
      <c r="BD3" s="526"/>
      <c r="BE3" s="526"/>
      <c r="BF3" s="526"/>
      <c r="BG3" s="526"/>
      <c r="BH3" s="526"/>
    </row>
    <row r="4" spans="2:83" s="121" customFormat="1" ht="140.25" customHeight="1" thickBot="1">
      <c r="B4" s="159" t="s">
        <v>847</v>
      </c>
      <c r="C4" s="161" t="s">
        <v>849</v>
      </c>
      <c r="D4" s="161" t="s">
        <v>850</v>
      </c>
      <c r="E4" s="168" t="s">
        <v>853</v>
      </c>
      <c r="F4" s="161" t="s">
        <v>848</v>
      </c>
      <c r="G4" s="161" t="s">
        <v>851</v>
      </c>
      <c r="H4" s="162" t="s">
        <v>852</v>
      </c>
      <c r="I4" s="160" t="s">
        <v>854</v>
      </c>
      <c r="J4" s="163" t="s">
        <v>855</v>
      </c>
      <c r="K4" s="162" t="s">
        <v>856</v>
      </c>
      <c r="L4" s="522"/>
      <c r="M4" s="522"/>
      <c r="N4" s="522"/>
      <c r="O4" s="522"/>
      <c r="P4" s="167" t="s">
        <v>857</v>
      </c>
      <c r="Q4" s="164" t="s">
        <v>858</v>
      </c>
      <c r="R4" s="165" t="s">
        <v>859</v>
      </c>
      <c r="S4" s="165" t="s">
        <v>860</v>
      </c>
      <c r="T4" s="165" t="s">
        <v>861</v>
      </c>
      <c r="U4" s="165" t="s">
        <v>862</v>
      </c>
      <c r="V4" s="165" t="s">
        <v>863</v>
      </c>
      <c r="W4" s="165" t="s">
        <v>864</v>
      </c>
      <c r="X4" s="165" t="s">
        <v>865</v>
      </c>
      <c r="Y4" s="166" t="s">
        <v>866</v>
      </c>
      <c r="Z4" s="531"/>
      <c r="AA4" s="531"/>
      <c r="AB4" s="531"/>
      <c r="AC4" s="514" t="s">
        <v>869</v>
      </c>
      <c r="AD4" s="514"/>
      <c r="AE4" s="515"/>
      <c r="AF4" s="515"/>
      <c r="AG4" s="515"/>
      <c r="AH4" s="515"/>
      <c r="AI4" s="515"/>
      <c r="AJ4" s="515"/>
      <c r="AK4" s="515"/>
      <c r="AL4" s="516"/>
      <c r="AM4" s="120"/>
      <c r="AN4" s="517" t="s">
        <v>870</v>
      </c>
      <c r="AO4" s="514"/>
      <c r="AP4" s="515"/>
      <c r="AQ4" s="515"/>
      <c r="AR4" s="515"/>
      <c r="AS4" s="515"/>
      <c r="AT4" s="515"/>
      <c r="AU4" s="515"/>
      <c r="AV4" s="515"/>
      <c r="AW4" s="516"/>
      <c r="AX4" s="120"/>
      <c r="AY4" s="517" t="s">
        <v>871</v>
      </c>
      <c r="AZ4" s="514"/>
      <c r="BA4" s="515"/>
      <c r="BB4" s="515"/>
      <c r="BC4" s="515"/>
      <c r="BD4" s="515"/>
      <c r="BE4" s="515"/>
      <c r="BF4" s="515"/>
      <c r="BG4" s="515"/>
      <c r="BH4" s="516"/>
      <c r="BT4" s="505" t="s">
        <v>872</v>
      </c>
      <c r="BU4" s="506"/>
      <c r="BV4" s="506"/>
      <c r="BW4" s="506"/>
      <c r="BX4" s="506"/>
      <c r="BY4" s="506"/>
      <c r="BZ4" s="506"/>
      <c r="CA4" s="506"/>
      <c r="CB4" s="506"/>
      <c r="CC4" s="506"/>
      <c r="CD4" s="506"/>
      <c r="CE4" s="507"/>
    </row>
    <row r="5" spans="2:83" s="126" customFormat="1" ht="15.75" thickBot="1">
      <c r="B5" s="174">
        <v>1</v>
      </c>
      <c r="C5" s="175"/>
      <c r="D5" s="175"/>
      <c r="E5" s="176"/>
      <c r="F5" s="177"/>
      <c r="G5" s="175"/>
      <c r="H5" s="178"/>
      <c r="I5" s="179"/>
      <c r="J5" s="180"/>
      <c r="K5" s="181"/>
      <c r="L5" s="391"/>
      <c r="M5" s="391"/>
      <c r="N5" s="390"/>
      <c r="O5" s="390"/>
      <c r="P5" s="182"/>
      <c r="Q5" s="183"/>
      <c r="R5" s="183"/>
      <c r="S5" s="183"/>
      <c r="T5" s="183"/>
      <c r="U5" s="183"/>
      <c r="V5" s="183"/>
      <c r="W5" s="183"/>
      <c r="X5" s="183"/>
      <c r="Y5" s="184"/>
      <c r="Z5" s="174"/>
      <c r="AA5" s="185"/>
      <c r="AB5" s="186" t="e">
        <f t="shared" ref="AB5:AB67" si="0">+CD5+CE5</f>
        <v>#DIV/0!</v>
      </c>
      <c r="AC5" s="122">
        <f t="shared" ref="AC5:AL7" si="1">IF(P5="S",1,0)</f>
        <v>0</v>
      </c>
      <c r="AD5" s="123">
        <f t="shared" si="1"/>
        <v>0</v>
      </c>
      <c r="AE5" s="124">
        <f t="shared" si="1"/>
        <v>0</v>
      </c>
      <c r="AF5" s="124">
        <f t="shared" si="1"/>
        <v>0</v>
      </c>
      <c r="AG5" s="124">
        <f t="shared" si="1"/>
        <v>0</v>
      </c>
      <c r="AH5" s="124">
        <f t="shared" si="1"/>
        <v>0</v>
      </c>
      <c r="AI5" s="124">
        <f t="shared" si="1"/>
        <v>0</v>
      </c>
      <c r="AJ5" s="124">
        <f t="shared" si="1"/>
        <v>0</v>
      </c>
      <c r="AK5" s="124">
        <f t="shared" si="1"/>
        <v>0</v>
      </c>
      <c r="AL5" s="125">
        <f t="shared" si="1"/>
        <v>0</v>
      </c>
      <c r="AN5" s="123">
        <f t="shared" ref="AN5:AW7" si="2">IF(P5="C",1,0)</f>
        <v>0</v>
      </c>
      <c r="AO5" s="123">
        <f t="shared" si="2"/>
        <v>0</v>
      </c>
      <c r="AP5" s="124">
        <f t="shared" si="2"/>
        <v>0</v>
      </c>
      <c r="AQ5" s="124">
        <f t="shared" si="2"/>
        <v>0</v>
      </c>
      <c r="AR5" s="124">
        <f t="shared" si="2"/>
        <v>0</v>
      </c>
      <c r="AS5" s="124">
        <f t="shared" si="2"/>
        <v>0</v>
      </c>
      <c r="AT5" s="124">
        <f t="shared" si="2"/>
        <v>0</v>
      </c>
      <c r="AU5" s="124">
        <f t="shared" si="2"/>
        <v>0</v>
      </c>
      <c r="AV5" s="124">
        <f t="shared" si="2"/>
        <v>0</v>
      </c>
      <c r="AW5" s="125">
        <f t="shared" si="2"/>
        <v>0</v>
      </c>
      <c r="AY5" s="123">
        <f t="shared" ref="AY5:AY49" si="3">IF(P5="I",1,0)</f>
        <v>0</v>
      </c>
      <c r="AZ5" s="123">
        <f t="shared" ref="AZ5:AZ49" si="4">IF(Q5="I",1,0)</f>
        <v>0</v>
      </c>
      <c r="BA5" s="124">
        <f t="shared" ref="BA5:BA49" si="5">IF(R5="I",1,0)</f>
        <v>0</v>
      </c>
      <c r="BB5" s="124">
        <f t="shared" ref="BB5:BB49" si="6">IF(S5="I",1,0)</f>
        <v>0</v>
      </c>
      <c r="BC5" s="124">
        <f t="shared" ref="BC5:BC49" si="7">IF(T5="I",1,0)</f>
        <v>0</v>
      </c>
      <c r="BD5" s="124">
        <f t="shared" ref="BD5:BD49" si="8">IF(U5="I",1,0)</f>
        <v>0</v>
      </c>
      <c r="BE5" s="124">
        <f t="shared" ref="BE5:BE49" si="9">IF(V5="I",1,0)</f>
        <v>0</v>
      </c>
      <c r="BF5" s="124">
        <f t="shared" ref="BF5:BF49" si="10">IF(W5="I",1,0)</f>
        <v>0</v>
      </c>
      <c r="BG5" s="124">
        <f t="shared" ref="BG5:BG49" si="11">IF(X5="I",1,0)</f>
        <v>0</v>
      </c>
      <c r="BH5" s="125">
        <f t="shared" ref="BH5:BH49" si="12">IF(Y5="I",1,0)</f>
        <v>0</v>
      </c>
      <c r="BT5" s="127" t="str">
        <f t="shared" ref="BT5:BT36" si="13">IF(P5="S",1," ")</f>
        <v xml:space="preserve"> </v>
      </c>
      <c r="BU5" s="127" t="str">
        <f t="shared" ref="BU5:BU36" si="14">IF(Q5="S",1," ")</f>
        <v xml:space="preserve"> </v>
      </c>
      <c r="BV5" s="127" t="str">
        <f t="shared" ref="BV5:BV36" si="15">IF(R5="S",1," ")</f>
        <v xml:space="preserve"> </v>
      </c>
      <c r="BW5" s="127" t="str">
        <f t="shared" ref="BW5:BW36" si="16">IF(S5="S",1," ")</f>
        <v xml:space="preserve"> </v>
      </c>
      <c r="BX5" s="127" t="str">
        <f t="shared" ref="BX5:BX36" si="17">IF(T5="S",1," ")</f>
        <v xml:space="preserve"> </v>
      </c>
      <c r="BY5" s="127" t="str">
        <f t="shared" ref="BY5:BY36" si="18">IF(U5="S",1," ")</f>
        <v xml:space="preserve"> </v>
      </c>
      <c r="BZ5" s="127" t="str">
        <f t="shared" ref="BZ5:BZ36" si="19">IF(V5="S",1," ")</f>
        <v xml:space="preserve"> </v>
      </c>
      <c r="CA5" s="127" t="str">
        <f t="shared" ref="CA5:CA36" si="20">IF(W5="S",1," ")</f>
        <v xml:space="preserve"> </v>
      </c>
      <c r="CB5" s="127" t="str">
        <f t="shared" ref="CB5:CB36" si="21">IF(X5="S",1," ")</f>
        <v xml:space="preserve"> </v>
      </c>
      <c r="CC5" s="128" t="e">
        <f t="shared" ref="CC5:CC68" si="22">AA5/Z5</f>
        <v>#DIV/0!</v>
      </c>
      <c r="CD5" s="129">
        <f t="shared" ref="CD5:CD68" si="23">(SUM(BT5:CB5))/10</f>
        <v>0</v>
      </c>
      <c r="CE5" s="129" t="e">
        <f t="shared" ref="CE5:CE68" si="24">(IF((AA5/Z5)&lt;1.00001,(AA5/Z5)," "))/10</f>
        <v>#DIV/0!</v>
      </c>
    </row>
    <row r="6" spans="2:83" s="134" customFormat="1" ht="15.75" thickBot="1">
      <c r="B6" s="187">
        <v>2</v>
      </c>
      <c r="C6" s="188"/>
      <c r="D6" s="189"/>
      <c r="E6" s="190"/>
      <c r="F6" s="191"/>
      <c r="G6" s="189"/>
      <c r="H6" s="192"/>
      <c r="I6" s="193"/>
      <c r="J6" s="189"/>
      <c r="K6" s="189"/>
      <c r="L6" s="392"/>
      <c r="M6" s="392"/>
      <c r="N6" s="193"/>
      <c r="O6" s="193"/>
      <c r="P6" s="182"/>
      <c r="Q6" s="183"/>
      <c r="R6" s="183"/>
      <c r="S6" s="183"/>
      <c r="T6" s="183"/>
      <c r="U6" s="183"/>
      <c r="V6" s="183"/>
      <c r="W6" s="183"/>
      <c r="X6" s="183"/>
      <c r="Y6" s="184"/>
      <c r="Z6" s="194"/>
      <c r="AA6" s="195"/>
      <c r="AB6" s="196" t="e">
        <f t="shared" si="0"/>
        <v>#DIV/0!</v>
      </c>
      <c r="AC6" s="130">
        <f t="shared" si="1"/>
        <v>0</v>
      </c>
      <c r="AD6" s="131">
        <f t="shared" si="1"/>
        <v>0</v>
      </c>
      <c r="AE6" s="132">
        <f t="shared" si="1"/>
        <v>0</v>
      </c>
      <c r="AF6" s="132">
        <f t="shared" si="1"/>
        <v>0</v>
      </c>
      <c r="AG6" s="132">
        <f t="shared" si="1"/>
        <v>0</v>
      </c>
      <c r="AH6" s="132">
        <f t="shared" si="1"/>
        <v>0</v>
      </c>
      <c r="AI6" s="132">
        <f t="shared" si="1"/>
        <v>0</v>
      </c>
      <c r="AJ6" s="132">
        <f t="shared" si="1"/>
        <v>0</v>
      </c>
      <c r="AK6" s="132">
        <f t="shared" si="1"/>
        <v>0</v>
      </c>
      <c r="AL6" s="133">
        <f t="shared" si="1"/>
        <v>0</v>
      </c>
      <c r="AN6" s="131">
        <f t="shared" si="2"/>
        <v>0</v>
      </c>
      <c r="AO6" s="131">
        <f t="shared" si="2"/>
        <v>0</v>
      </c>
      <c r="AP6" s="132">
        <f t="shared" si="2"/>
        <v>0</v>
      </c>
      <c r="AQ6" s="132">
        <f t="shared" si="2"/>
        <v>0</v>
      </c>
      <c r="AR6" s="132">
        <f t="shared" si="2"/>
        <v>0</v>
      </c>
      <c r="AS6" s="132">
        <f t="shared" si="2"/>
        <v>0</v>
      </c>
      <c r="AT6" s="132">
        <f t="shared" si="2"/>
        <v>0</v>
      </c>
      <c r="AU6" s="132">
        <f t="shared" si="2"/>
        <v>0</v>
      </c>
      <c r="AV6" s="132">
        <f t="shared" si="2"/>
        <v>0</v>
      </c>
      <c r="AW6" s="133">
        <f t="shared" si="2"/>
        <v>0</v>
      </c>
      <c r="AY6" s="131">
        <f t="shared" si="3"/>
        <v>0</v>
      </c>
      <c r="AZ6" s="131">
        <f t="shared" si="4"/>
        <v>0</v>
      </c>
      <c r="BA6" s="132">
        <f t="shared" si="5"/>
        <v>0</v>
      </c>
      <c r="BB6" s="132">
        <f t="shared" si="6"/>
        <v>0</v>
      </c>
      <c r="BC6" s="132">
        <f t="shared" si="7"/>
        <v>0</v>
      </c>
      <c r="BD6" s="132">
        <f t="shared" si="8"/>
        <v>0</v>
      </c>
      <c r="BE6" s="132">
        <f t="shared" si="9"/>
        <v>0</v>
      </c>
      <c r="BF6" s="132">
        <f t="shared" si="10"/>
        <v>0</v>
      </c>
      <c r="BG6" s="132">
        <f t="shared" si="11"/>
        <v>0</v>
      </c>
      <c r="BH6" s="133">
        <f t="shared" si="12"/>
        <v>0</v>
      </c>
      <c r="BT6" s="135" t="str">
        <f t="shared" si="13"/>
        <v xml:space="preserve"> </v>
      </c>
      <c r="BU6" s="135" t="str">
        <f t="shared" si="14"/>
        <v xml:space="preserve"> </v>
      </c>
      <c r="BV6" s="135" t="str">
        <f t="shared" si="15"/>
        <v xml:space="preserve"> </v>
      </c>
      <c r="BW6" s="135" t="str">
        <f t="shared" si="16"/>
        <v xml:space="preserve"> </v>
      </c>
      <c r="BX6" s="135" t="str">
        <f t="shared" si="17"/>
        <v xml:space="preserve"> </v>
      </c>
      <c r="BY6" s="135" t="str">
        <f t="shared" si="18"/>
        <v xml:space="preserve"> </v>
      </c>
      <c r="BZ6" s="135" t="str">
        <f t="shared" si="19"/>
        <v xml:space="preserve"> </v>
      </c>
      <c r="CA6" s="135" t="str">
        <f t="shared" si="20"/>
        <v xml:space="preserve"> </v>
      </c>
      <c r="CB6" s="135" t="str">
        <f t="shared" si="21"/>
        <v xml:space="preserve"> </v>
      </c>
      <c r="CC6" s="136" t="e">
        <f t="shared" si="22"/>
        <v>#DIV/0!</v>
      </c>
      <c r="CD6" s="137">
        <f t="shared" si="23"/>
        <v>0</v>
      </c>
      <c r="CE6" s="137" t="e">
        <f t="shared" si="24"/>
        <v>#DIV/0!</v>
      </c>
    </row>
    <row r="7" spans="2:83" s="134" customFormat="1" ht="15.75" thickBot="1">
      <c r="B7" s="194">
        <v>3</v>
      </c>
      <c r="C7" s="197"/>
      <c r="D7" s="197"/>
      <c r="E7" s="198"/>
      <c r="F7" s="199"/>
      <c r="G7" s="197"/>
      <c r="H7" s="200"/>
      <c r="I7" s="201"/>
      <c r="J7" s="197"/>
      <c r="K7" s="197"/>
      <c r="L7" s="392"/>
      <c r="M7" s="392"/>
      <c r="N7" s="193"/>
      <c r="O7" s="193"/>
      <c r="P7" s="182"/>
      <c r="Q7" s="183"/>
      <c r="R7" s="183"/>
      <c r="S7" s="183"/>
      <c r="T7" s="183"/>
      <c r="U7" s="183"/>
      <c r="V7" s="183"/>
      <c r="W7" s="183"/>
      <c r="X7" s="183"/>
      <c r="Y7" s="184"/>
      <c r="Z7" s="194"/>
      <c r="AA7" s="195"/>
      <c r="AB7" s="196" t="e">
        <f t="shared" si="0"/>
        <v>#DIV/0!</v>
      </c>
      <c r="AC7" s="130">
        <f t="shared" si="1"/>
        <v>0</v>
      </c>
      <c r="AD7" s="131">
        <f t="shared" si="1"/>
        <v>0</v>
      </c>
      <c r="AE7" s="132">
        <f t="shared" si="1"/>
        <v>0</v>
      </c>
      <c r="AF7" s="132">
        <f t="shared" si="1"/>
        <v>0</v>
      </c>
      <c r="AG7" s="132">
        <f t="shared" si="1"/>
        <v>0</v>
      </c>
      <c r="AH7" s="132">
        <f t="shared" si="1"/>
        <v>0</v>
      </c>
      <c r="AI7" s="132">
        <f t="shared" si="1"/>
        <v>0</v>
      </c>
      <c r="AJ7" s="132">
        <f t="shared" si="1"/>
        <v>0</v>
      </c>
      <c r="AK7" s="132">
        <f t="shared" si="1"/>
        <v>0</v>
      </c>
      <c r="AL7" s="133">
        <f t="shared" si="1"/>
        <v>0</v>
      </c>
      <c r="AN7" s="131">
        <f t="shared" si="2"/>
        <v>0</v>
      </c>
      <c r="AO7" s="131">
        <f t="shared" si="2"/>
        <v>0</v>
      </c>
      <c r="AP7" s="132">
        <f t="shared" si="2"/>
        <v>0</v>
      </c>
      <c r="AQ7" s="132">
        <f t="shared" si="2"/>
        <v>0</v>
      </c>
      <c r="AR7" s="132">
        <f t="shared" si="2"/>
        <v>0</v>
      </c>
      <c r="AS7" s="132">
        <f t="shared" si="2"/>
        <v>0</v>
      </c>
      <c r="AT7" s="132">
        <f t="shared" si="2"/>
        <v>0</v>
      </c>
      <c r="AU7" s="132">
        <f t="shared" si="2"/>
        <v>0</v>
      </c>
      <c r="AV7" s="132">
        <f t="shared" si="2"/>
        <v>0</v>
      </c>
      <c r="AW7" s="133">
        <f t="shared" si="2"/>
        <v>0</v>
      </c>
      <c r="AY7" s="131">
        <f t="shared" si="3"/>
        <v>0</v>
      </c>
      <c r="AZ7" s="131">
        <f t="shared" si="4"/>
        <v>0</v>
      </c>
      <c r="BA7" s="132">
        <f t="shared" si="5"/>
        <v>0</v>
      </c>
      <c r="BB7" s="132">
        <f t="shared" si="6"/>
        <v>0</v>
      </c>
      <c r="BC7" s="132">
        <f t="shared" si="7"/>
        <v>0</v>
      </c>
      <c r="BD7" s="132">
        <f t="shared" si="8"/>
        <v>0</v>
      </c>
      <c r="BE7" s="132">
        <f t="shared" si="9"/>
        <v>0</v>
      </c>
      <c r="BF7" s="132">
        <f t="shared" si="10"/>
        <v>0</v>
      </c>
      <c r="BG7" s="132">
        <f t="shared" si="11"/>
        <v>0</v>
      </c>
      <c r="BH7" s="133">
        <f t="shared" si="12"/>
        <v>0</v>
      </c>
      <c r="BT7" s="135" t="str">
        <f t="shared" si="13"/>
        <v xml:space="preserve"> </v>
      </c>
      <c r="BU7" s="135" t="str">
        <f t="shared" si="14"/>
        <v xml:space="preserve"> </v>
      </c>
      <c r="BV7" s="135" t="str">
        <f t="shared" si="15"/>
        <v xml:space="preserve"> </v>
      </c>
      <c r="BW7" s="135" t="str">
        <f t="shared" si="16"/>
        <v xml:space="preserve"> </v>
      </c>
      <c r="BX7" s="135" t="str">
        <f t="shared" si="17"/>
        <v xml:space="preserve"> </v>
      </c>
      <c r="BY7" s="135" t="str">
        <f t="shared" si="18"/>
        <v xml:space="preserve"> </v>
      </c>
      <c r="BZ7" s="135" t="str">
        <f t="shared" si="19"/>
        <v xml:space="preserve"> </v>
      </c>
      <c r="CA7" s="135" t="str">
        <f t="shared" si="20"/>
        <v xml:space="preserve"> </v>
      </c>
      <c r="CB7" s="135" t="str">
        <f t="shared" si="21"/>
        <v xml:space="preserve"> </v>
      </c>
      <c r="CC7" s="136" t="e">
        <f t="shared" si="22"/>
        <v>#DIV/0!</v>
      </c>
      <c r="CD7" s="137">
        <f t="shared" si="23"/>
        <v>0</v>
      </c>
      <c r="CE7" s="137" t="e">
        <f t="shared" si="24"/>
        <v>#DIV/0!</v>
      </c>
    </row>
    <row r="8" spans="2:83" s="134" customFormat="1" ht="15.75" thickBot="1">
      <c r="B8" s="187">
        <v>4</v>
      </c>
      <c r="C8" s="189"/>
      <c r="D8" s="189"/>
      <c r="E8" s="190"/>
      <c r="F8" s="191"/>
      <c r="G8" s="189"/>
      <c r="H8" s="192"/>
      <c r="I8" s="193"/>
      <c r="J8" s="189"/>
      <c r="K8" s="189"/>
      <c r="L8" s="392"/>
      <c r="M8" s="392"/>
      <c r="N8" s="193"/>
      <c r="O8" s="193"/>
      <c r="P8" s="182"/>
      <c r="Q8" s="183"/>
      <c r="R8" s="183"/>
      <c r="S8" s="183"/>
      <c r="T8" s="183"/>
      <c r="U8" s="183"/>
      <c r="V8" s="183"/>
      <c r="W8" s="183"/>
      <c r="X8" s="183"/>
      <c r="Y8" s="184"/>
      <c r="Z8" s="194"/>
      <c r="AA8" s="195"/>
      <c r="AB8" s="196" t="e">
        <f t="shared" si="0"/>
        <v>#DIV/0!</v>
      </c>
      <c r="AC8" s="130">
        <f>IF(Q8="S",1,0)</f>
        <v>0</v>
      </c>
      <c r="AD8" s="131">
        <f t="shared" ref="AD8:AD39" si="25">IF(Q8="S",1,0)</f>
        <v>0</v>
      </c>
      <c r="AE8" s="132">
        <f t="shared" ref="AE8:AE39" si="26">IF(R8="S",1,0)</f>
        <v>0</v>
      </c>
      <c r="AF8" s="132">
        <f t="shared" ref="AF8:AF39" si="27">IF(S8="S",1,0)</f>
        <v>0</v>
      </c>
      <c r="AG8" s="132">
        <f t="shared" ref="AG8:AG39" si="28">IF(T8="S",1,0)</f>
        <v>0</v>
      </c>
      <c r="AH8" s="132">
        <f t="shared" ref="AH8:AH39" si="29">IF(U8="S",1,0)</f>
        <v>0</v>
      </c>
      <c r="AI8" s="132">
        <f t="shared" ref="AI8:AI39" si="30">IF(V8="S",1,0)</f>
        <v>0</v>
      </c>
      <c r="AJ8" s="132">
        <f t="shared" ref="AJ8:AJ39" si="31">IF(W8="S",1,0)</f>
        <v>0</v>
      </c>
      <c r="AK8" s="132">
        <f t="shared" ref="AK8:AK39" si="32">IF(X8="S",1,0)</f>
        <v>0</v>
      </c>
      <c r="AL8" s="133">
        <f t="shared" ref="AL8:AL39" si="33">IF(Y8="S",1,0)</f>
        <v>0</v>
      </c>
      <c r="AN8" s="131">
        <f>IF(Q8="C",1,0)</f>
        <v>0</v>
      </c>
      <c r="AO8" s="131">
        <f t="shared" ref="AO8:AO39" si="34">IF(Q8="C",1,0)</f>
        <v>0</v>
      </c>
      <c r="AP8" s="132">
        <f t="shared" ref="AP8:AP39" si="35">IF(R8="C",1,0)</f>
        <v>0</v>
      </c>
      <c r="AQ8" s="132">
        <f t="shared" ref="AQ8:AQ39" si="36">IF(S8="C",1,0)</f>
        <v>0</v>
      </c>
      <c r="AR8" s="132">
        <f t="shared" ref="AR8:AR39" si="37">IF(T8="C",1,0)</f>
        <v>0</v>
      </c>
      <c r="AS8" s="132">
        <f t="shared" ref="AS8:AS39" si="38">IF(U8="C",1,0)</f>
        <v>0</v>
      </c>
      <c r="AT8" s="132">
        <f t="shared" ref="AT8:AT39" si="39">IF(V8="C",1,0)</f>
        <v>0</v>
      </c>
      <c r="AU8" s="132">
        <f t="shared" ref="AU8:AU39" si="40">IF(W8="C",1,0)</f>
        <v>0</v>
      </c>
      <c r="AV8" s="132">
        <f t="shared" ref="AV8:AV39" si="41">IF(X8="C",1,0)</f>
        <v>0</v>
      </c>
      <c r="AW8" s="133">
        <f t="shared" ref="AW8:AW39" si="42">IF(Y8="C",1,0)</f>
        <v>0</v>
      </c>
      <c r="AY8" s="131">
        <f t="shared" si="3"/>
        <v>0</v>
      </c>
      <c r="AZ8" s="131">
        <f t="shared" si="4"/>
        <v>0</v>
      </c>
      <c r="BA8" s="132">
        <f t="shared" si="5"/>
        <v>0</v>
      </c>
      <c r="BB8" s="132">
        <f t="shared" si="6"/>
        <v>0</v>
      </c>
      <c r="BC8" s="132">
        <f t="shared" si="7"/>
        <v>0</v>
      </c>
      <c r="BD8" s="132">
        <f t="shared" si="8"/>
        <v>0</v>
      </c>
      <c r="BE8" s="132">
        <f t="shared" si="9"/>
        <v>0</v>
      </c>
      <c r="BF8" s="132">
        <f t="shared" si="10"/>
        <v>0</v>
      </c>
      <c r="BG8" s="132">
        <f t="shared" si="11"/>
        <v>0</v>
      </c>
      <c r="BH8" s="133">
        <f t="shared" si="12"/>
        <v>0</v>
      </c>
      <c r="BT8" s="135" t="str">
        <f t="shared" si="13"/>
        <v xml:space="preserve"> </v>
      </c>
      <c r="BU8" s="135" t="str">
        <f t="shared" si="14"/>
        <v xml:space="preserve"> </v>
      </c>
      <c r="BV8" s="135" t="str">
        <f t="shared" si="15"/>
        <v xml:space="preserve"> </v>
      </c>
      <c r="BW8" s="135" t="str">
        <f t="shared" si="16"/>
        <v xml:space="preserve"> </v>
      </c>
      <c r="BX8" s="135" t="str">
        <f t="shared" si="17"/>
        <v xml:space="preserve"> </v>
      </c>
      <c r="BY8" s="135" t="str">
        <f t="shared" si="18"/>
        <v xml:space="preserve"> </v>
      </c>
      <c r="BZ8" s="135" t="str">
        <f t="shared" si="19"/>
        <v xml:space="preserve"> </v>
      </c>
      <c r="CA8" s="135" t="str">
        <f t="shared" si="20"/>
        <v xml:space="preserve"> </v>
      </c>
      <c r="CB8" s="135" t="str">
        <f t="shared" si="21"/>
        <v xml:space="preserve"> </v>
      </c>
      <c r="CC8" s="136" t="e">
        <f t="shared" si="22"/>
        <v>#DIV/0!</v>
      </c>
      <c r="CD8" s="137">
        <f t="shared" si="23"/>
        <v>0</v>
      </c>
      <c r="CE8" s="137" t="e">
        <f t="shared" si="24"/>
        <v>#DIV/0!</v>
      </c>
    </row>
    <row r="9" spans="2:83" s="134" customFormat="1" ht="15.75" thickBot="1">
      <c r="B9" s="194">
        <v>5</v>
      </c>
      <c r="C9" s="202"/>
      <c r="D9" s="197"/>
      <c r="E9" s="203"/>
      <c r="F9" s="199"/>
      <c r="G9" s="197"/>
      <c r="H9" s="200"/>
      <c r="I9" s="201"/>
      <c r="J9" s="197"/>
      <c r="K9" s="197"/>
      <c r="L9" s="392"/>
      <c r="M9" s="392"/>
      <c r="N9" s="193"/>
      <c r="O9" s="193"/>
      <c r="P9" s="182"/>
      <c r="Q9" s="183"/>
      <c r="R9" s="183"/>
      <c r="S9" s="183"/>
      <c r="T9" s="183"/>
      <c r="U9" s="183"/>
      <c r="V9" s="183"/>
      <c r="W9" s="183"/>
      <c r="X9" s="183"/>
      <c r="Y9" s="184"/>
      <c r="Z9" s="194"/>
      <c r="AA9" s="195"/>
      <c r="AB9" s="196" t="e">
        <f t="shared" si="0"/>
        <v>#DIV/0!</v>
      </c>
      <c r="AC9" s="130">
        <f t="shared" ref="AC9:AC40" si="43">IF(P9="S",1,0)</f>
        <v>0</v>
      </c>
      <c r="AD9" s="131">
        <f t="shared" si="25"/>
        <v>0</v>
      </c>
      <c r="AE9" s="132">
        <f t="shared" si="26"/>
        <v>0</v>
      </c>
      <c r="AF9" s="132">
        <f t="shared" si="27"/>
        <v>0</v>
      </c>
      <c r="AG9" s="132">
        <f t="shared" si="28"/>
        <v>0</v>
      </c>
      <c r="AH9" s="132">
        <f t="shared" si="29"/>
        <v>0</v>
      </c>
      <c r="AI9" s="132">
        <f t="shared" si="30"/>
        <v>0</v>
      </c>
      <c r="AJ9" s="132">
        <f t="shared" si="31"/>
        <v>0</v>
      </c>
      <c r="AK9" s="132">
        <f t="shared" si="32"/>
        <v>0</v>
      </c>
      <c r="AL9" s="133">
        <f t="shared" si="33"/>
        <v>0</v>
      </c>
      <c r="AN9" s="131">
        <f t="shared" ref="AN9:AN40" si="44">IF(P9="C",1,0)</f>
        <v>0</v>
      </c>
      <c r="AO9" s="131">
        <f t="shared" si="34"/>
        <v>0</v>
      </c>
      <c r="AP9" s="132">
        <f t="shared" si="35"/>
        <v>0</v>
      </c>
      <c r="AQ9" s="132">
        <f t="shared" si="36"/>
        <v>0</v>
      </c>
      <c r="AR9" s="132">
        <f t="shared" si="37"/>
        <v>0</v>
      </c>
      <c r="AS9" s="132">
        <f t="shared" si="38"/>
        <v>0</v>
      </c>
      <c r="AT9" s="132">
        <f t="shared" si="39"/>
        <v>0</v>
      </c>
      <c r="AU9" s="132">
        <f t="shared" si="40"/>
        <v>0</v>
      </c>
      <c r="AV9" s="132">
        <f t="shared" si="41"/>
        <v>0</v>
      </c>
      <c r="AW9" s="133">
        <f t="shared" si="42"/>
        <v>0</v>
      </c>
      <c r="AY9" s="131">
        <f t="shared" si="3"/>
        <v>0</v>
      </c>
      <c r="AZ9" s="131">
        <f t="shared" si="4"/>
        <v>0</v>
      </c>
      <c r="BA9" s="132">
        <f t="shared" si="5"/>
        <v>0</v>
      </c>
      <c r="BB9" s="132">
        <f t="shared" si="6"/>
        <v>0</v>
      </c>
      <c r="BC9" s="132">
        <f t="shared" si="7"/>
        <v>0</v>
      </c>
      <c r="BD9" s="132">
        <f t="shared" si="8"/>
        <v>0</v>
      </c>
      <c r="BE9" s="132">
        <f t="shared" si="9"/>
        <v>0</v>
      </c>
      <c r="BF9" s="132">
        <f t="shared" si="10"/>
        <v>0</v>
      </c>
      <c r="BG9" s="132">
        <f t="shared" si="11"/>
        <v>0</v>
      </c>
      <c r="BH9" s="133">
        <f t="shared" si="12"/>
        <v>0</v>
      </c>
      <c r="BT9" s="135" t="str">
        <f t="shared" si="13"/>
        <v xml:space="preserve"> </v>
      </c>
      <c r="BU9" s="135" t="str">
        <f t="shared" si="14"/>
        <v xml:space="preserve"> </v>
      </c>
      <c r="BV9" s="135" t="str">
        <f t="shared" si="15"/>
        <v xml:space="preserve"> </v>
      </c>
      <c r="BW9" s="135" t="str">
        <f t="shared" si="16"/>
        <v xml:space="preserve"> </v>
      </c>
      <c r="BX9" s="135" t="str">
        <f t="shared" si="17"/>
        <v xml:space="preserve"> </v>
      </c>
      <c r="BY9" s="135" t="str">
        <f t="shared" si="18"/>
        <v xml:space="preserve"> </v>
      </c>
      <c r="BZ9" s="135" t="str">
        <f t="shared" si="19"/>
        <v xml:space="preserve"> </v>
      </c>
      <c r="CA9" s="135" t="str">
        <f t="shared" si="20"/>
        <v xml:space="preserve"> </v>
      </c>
      <c r="CB9" s="135" t="str">
        <f t="shared" si="21"/>
        <v xml:space="preserve"> </v>
      </c>
      <c r="CC9" s="136" t="e">
        <f t="shared" si="22"/>
        <v>#DIV/0!</v>
      </c>
      <c r="CD9" s="137">
        <f t="shared" si="23"/>
        <v>0</v>
      </c>
      <c r="CE9" s="137" t="e">
        <f t="shared" si="24"/>
        <v>#DIV/0!</v>
      </c>
    </row>
    <row r="10" spans="2:83" s="134" customFormat="1" ht="15.75" thickBot="1">
      <c r="B10" s="187">
        <v>6</v>
      </c>
      <c r="C10" s="189"/>
      <c r="D10" s="189"/>
      <c r="E10" s="190"/>
      <c r="F10" s="191"/>
      <c r="G10" s="189"/>
      <c r="H10" s="192"/>
      <c r="I10" s="193"/>
      <c r="J10" s="189"/>
      <c r="K10" s="189"/>
      <c r="L10" s="392"/>
      <c r="M10" s="392"/>
      <c r="N10" s="193"/>
      <c r="O10" s="193"/>
      <c r="P10" s="182"/>
      <c r="Q10" s="183"/>
      <c r="R10" s="183"/>
      <c r="S10" s="183"/>
      <c r="T10" s="183"/>
      <c r="U10" s="183"/>
      <c r="V10" s="183"/>
      <c r="W10" s="183"/>
      <c r="X10" s="183"/>
      <c r="Y10" s="184"/>
      <c r="Z10" s="194"/>
      <c r="AA10" s="195"/>
      <c r="AB10" s="196" t="e">
        <f t="shared" si="0"/>
        <v>#DIV/0!</v>
      </c>
      <c r="AC10" s="130">
        <f t="shared" si="43"/>
        <v>0</v>
      </c>
      <c r="AD10" s="131">
        <f t="shared" si="25"/>
        <v>0</v>
      </c>
      <c r="AE10" s="132">
        <f t="shared" si="26"/>
        <v>0</v>
      </c>
      <c r="AF10" s="132">
        <f t="shared" si="27"/>
        <v>0</v>
      </c>
      <c r="AG10" s="132">
        <f t="shared" si="28"/>
        <v>0</v>
      </c>
      <c r="AH10" s="132">
        <f t="shared" si="29"/>
        <v>0</v>
      </c>
      <c r="AI10" s="132">
        <f t="shared" si="30"/>
        <v>0</v>
      </c>
      <c r="AJ10" s="132">
        <f t="shared" si="31"/>
        <v>0</v>
      </c>
      <c r="AK10" s="132">
        <f t="shared" si="32"/>
        <v>0</v>
      </c>
      <c r="AL10" s="133">
        <f t="shared" si="33"/>
        <v>0</v>
      </c>
      <c r="AN10" s="131">
        <f t="shared" si="44"/>
        <v>0</v>
      </c>
      <c r="AO10" s="131">
        <f t="shared" si="34"/>
        <v>0</v>
      </c>
      <c r="AP10" s="132">
        <f t="shared" si="35"/>
        <v>0</v>
      </c>
      <c r="AQ10" s="132">
        <f t="shared" si="36"/>
        <v>0</v>
      </c>
      <c r="AR10" s="132">
        <f t="shared" si="37"/>
        <v>0</v>
      </c>
      <c r="AS10" s="132">
        <f t="shared" si="38"/>
        <v>0</v>
      </c>
      <c r="AT10" s="132">
        <f t="shared" si="39"/>
        <v>0</v>
      </c>
      <c r="AU10" s="132">
        <f t="shared" si="40"/>
        <v>0</v>
      </c>
      <c r="AV10" s="132">
        <f t="shared" si="41"/>
        <v>0</v>
      </c>
      <c r="AW10" s="133">
        <f t="shared" si="42"/>
        <v>0</v>
      </c>
      <c r="AY10" s="131">
        <f t="shared" si="3"/>
        <v>0</v>
      </c>
      <c r="AZ10" s="131">
        <f t="shared" si="4"/>
        <v>0</v>
      </c>
      <c r="BA10" s="132">
        <f t="shared" si="5"/>
        <v>0</v>
      </c>
      <c r="BB10" s="132">
        <f t="shared" si="6"/>
        <v>0</v>
      </c>
      <c r="BC10" s="132">
        <f t="shared" si="7"/>
        <v>0</v>
      </c>
      <c r="BD10" s="132">
        <f t="shared" si="8"/>
        <v>0</v>
      </c>
      <c r="BE10" s="132">
        <f t="shared" si="9"/>
        <v>0</v>
      </c>
      <c r="BF10" s="132">
        <f t="shared" si="10"/>
        <v>0</v>
      </c>
      <c r="BG10" s="132">
        <f t="shared" si="11"/>
        <v>0</v>
      </c>
      <c r="BH10" s="133">
        <f t="shared" si="12"/>
        <v>0</v>
      </c>
      <c r="BT10" s="135" t="str">
        <f t="shared" si="13"/>
        <v xml:space="preserve"> </v>
      </c>
      <c r="BU10" s="135" t="str">
        <f t="shared" si="14"/>
        <v xml:space="preserve"> </v>
      </c>
      <c r="BV10" s="135" t="str">
        <f t="shared" si="15"/>
        <v xml:space="preserve"> </v>
      </c>
      <c r="BW10" s="135" t="str">
        <f t="shared" si="16"/>
        <v xml:space="preserve"> </v>
      </c>
      <c r="BX10" s="135" t="str">
        <f t="shared" si="17"/>
        <v xml:space="preserve"> </v>
      </c>
      <c r="BY10" s="135" t="str">
        <f t="shared" si="18"/>
        <v xml:space="preserve"> </v>
      </c>
      <c r="BZ10" s="135" t="str">
        <f t="shared" si="19"/>
        <v xml:space="preserve"> </v>
      </c>
      <c r="CA10" s="135" t="str">
        <f t="shared" si="20"/>
        <v xml:space="preserve"> </v>
      </c>
      <c r="CB10" s="135" t="str">
        <f t="shared" si="21"/>
        <v xml:space="preserve"> </v>
      </c>
      <c r="CC10" s="136" t="e">
        <f t="shared" si="22"/>
        <v>#DIV/0!</v>
      </c>
      <c r="CD10" s="137">
        <f t="shared" si="23"/>
        <v>0</v>
      </c>
      <c r="CE10" s="137" t="e">
        <f t="shared" si="24"/>
        <v>#DIV/0!</v>
      </c>
    </row>
    <row r="11" spans="2:83" s="134" customFormat="1" ht="15.75" thickBot="1">
      <c r="B11" s="194">
        <v>7</v>
      </c>
      <c r="C11" s="197"/>
      <c r="D11" s="197"/>
      <c r="E11" s="203"/>
      <c r="F11" s="199"/>
      <c r="G11" s="197"/>
      <c r="H11" s="200"/>
      <c r="I11" s="201"/>
      <c r="J11" s="197"/>
      <c r="K11" s="197"/>
      <c r="L11" s="392"/>
      <c r="M11" s="392"/>
      <c r="N11" s="193"/>
      <c r="O11" s="193"/>
      <c r="P11" s="182"/>
      <c r="Q11" s="183"/>
      <c r="R11" s="183"/>
      <c r="S11" s="183"/>
      <c r="T11" s="183"/>
      <c r="U11" s="183"/>
      <c r="V11" s="183"/>
      <c r="W11" s="183"/>
      <c r="X11" s="183"/>
      <c r="Y11" s="184"/>
      <c r="Z11" s="194"/>
      <c r="AA11" s="195"/>
      <c r="AB11" s="196" t="e">
        <f t="shared" si="0"/>
        <v>#DIV/0!</v>
      </c>
      <c r="AC11" s="130">
        <f t="shared" si="43"/>
        <v>0</v>
      </c>
      <c r="AD11" s="131">
        <f t="shared" si="25"/>
        <v>0</v>
      </c>
      <c r="AE11" s="132">
        <f t="shared" si="26"/>
        <v>0</v>
      </c>
      <c r="AF11" s="132">
        <f t="shared" si="27"/>
        <v>0</v>
      </c>
      <c r="AG11" s="132">
        <f t="shared" si="28"/>
        <v>0</v>
      </c>
      <c r="AH11" s="132">
        <f t="shared" si="29"/>
        <v>0</v>
      </c>
      <c r="AI11" s="132">
        <f t="shared" si="30"/>
        <v>0</v>
      </c>
      <c r="AJ11" s="132">
        <f t="shared" si="31"/>
        <v>0</v>
      </c>
      <c r="AK11" s="132">
        <f t="shared" si="32"/>
        <v>0</v>
      </c>
      <c r="AL11" s="133">
        <f t="shared" si="33"/>
        <v>0</v>
      </c>
      <c r="AN11" s="131">
        <f t="shared" si="44"/>
        <v>0</v>
      </c>
      <c r="AO11" s="131">
        <f t="shared" si="34"/>
        <v>0</v>
      </c>
      <c r="AP11" s="132">
        <f t="shared" si="35"/>
        <v>0</v>
      </c>
      <c r="AQ11" s="132">
        <f t="shared" si="36"/>
        <v>0</v>
      </c>
      <c r="AR11" s="132">
        <f t="shared" si="37"/>
        <v>0</v>
      </c>
      <c r="AS11" s="132">
        <f t="shared" si="38"/>
        <v>0</v>
      </c>
      <c r="AT11" s="132">
        <f t="shared" si="39"/>
        <v>0</v>
      </c>
      <c r="AU11" s="132">
        <f t="shared" si="40"/>
        <v>0</v>
      </c>
      <c r="AV11" s="132">
        <f t="shared" si="41"/>
        <v>0</v>
      </c>
      <c r="AW11" s="133">
        <f t="shared" si="42"/>
        <v>0</v>
      </c>
      <c r="AY11" s="131">
        <f t="shared" si="3"/>
        <v>0</v>
      </c>
      <c r="AZ11" s="131">
        <f t="shared" si="4"/>
        <v>0</v>
      </c>
      <c r="BA11" s="132">
        <f t="shared" si="5"/>
        <v>0</v>
      </c>
      <c r="BB11" s="132">
        <f t="shared" si="6"/>
        <v>0</v>
      </c>
      <c r="BC11" s="132">
        <f t="shared" si="7"/>
        <v>0</v>
      </c>
      <c r="BD11" s="132">
        <f t="shared" si="8"/>
        <v>0</v>
      </c>
      <c r="BE11" s="132">
        <f t="shared" si="9"/>
        <v>0</v>
      </c>
      <c r="BF11" s="132">
        <f t="shared" si="10"/>
        <v>0</v>
      </c>
      <c r="BG11" s="132">
        <f t="shared" si="11"/>
        <v>0</v>
      </c>
      <c r="BH11" s="133">
        <f t="shared" si="12"/>
        <v>0</v>
      </c>
      <c r="BT11" s="135" t="str">
        <f t="shared" si="13"/>
        <v xml:space="preserve"> </v>
      </c>
      <c r="BU11" s="135" t="str">
        <f t="shared" si="14"/>
        <v xml:space="preserve"> </v>
      </c>
      <c r="BV11" s="135" t="str">
        <f t="shared" si="15"/>
        <v xml:space="preserve"> </v>
      </c>
      <c r="BW11" s="135" t="str">
        <f t="shared" si="16"/>
        <v xml:space="preserve"> </v>
      </c>
      <c r="BX11" s="135" t="str">
        <f t="shared" si="17"/>
        <v xml:space="preserve"> </v>
      </c>
      <c r="BY11" s="135" t="str">
        <f t="shared" si="18"/>
        <v xml:space="preserve"> </v>
      </c>
      <c r="BZ11" s="135" t="str">
        <f t="shared" si="19"/>
        <v xml:space="preserve"> </v>
      </c>
      <c r="CA11" s="135" t="str">
        <f t="shared" si="20"/>
        <v xml:space="preserve"> </v>
      </c>
      <c r="CB11" s="135" t="str">
        <f t="shared" si="21"/>
        <v xml:space="preserve"> </v>
      </c>
      <c r="CC11" s="136" t="e">
        <f t="shared" si="22"/>
        <v>#DIV/0!</v>
      </c>
      <c r="CD11" s="137">
        <f t="shared" si="23"/>
        <v>0</v>
      </c>
      <c r="CE11" s="137" t="e">
        <f t="shared" si="24"/>
        <v>#DIV/0!</v>
      </c>
    </row>
    <row r="12" spans="2:83" s="134" customFormat="1" ht="15.75" thickBot="1">
      <c r="B12" s="187">
        <v>8</v>
      </c>
      <c r="C12" s="189"/>
      <c r="D12" s="189"/>
      <c r="E12" s="190"/>
      <c r="F12" s="191"/>
      <c r="G12" s="189"/>
      <c r="H12" s="192"/>
      <c r="I12" s="193"/>
      <c r="J12" s="189"/>
      <c r="K12" s="189"/>
      <c r="L12" s="392"/>
      <c r="M12" s="392"/>
      <c r="N12" s="193"/>
      <c r="O12" s="193"/>
      <c r="P12" s="182"/>
      <c r="Q12" s="183"/>
      <c r="R12" s="183"/>
      <c r="S12" s="183"/>
      <c r="T12" s="183"/>
      <c r="U12" s="183"/>
      <c r="V12" s="183"/>
      <c r="W12" s="183"/>
      <c r="X12" s="183"/>
      <c r="Y12" s="184"/>
      <c r="Z12" s="194"/>
      <c r="AA12" s="195"/>
      <c r="AB12" s="196" t="e">
        <f t="shared" si="0"/>
        <v>#DIV/0!</v>
      </c>
      <c r="AC12" s="130">
        <f t="shared" si="43"/>
        <v>0</v>
      </c>
      <c r="AD12" s="131">
        <f t="shared" si="25"/>
        <v>0</v>
      </c>
      <c r="AE12" s="132">
        <f t="shared" si="26"/>
        <v>0</v>
      </c>
      <c r="AF12" s="132">
        <f t="shared" si="27"/>
        <v>0</v>
      </c>
      <c r="AG12" s="132">
        <f t="shared" si="28"/>
        <v>0</v>
      </c>
      <c r="AH12" s="132">
        <f t="shared" si="29"/>
        <v>0</v>
      </c>
      <c r="AI12" s="132">
        <f t="shared" si="30"/>
        <v>0</v>
      </c>
      <c r="AJ12" s="132">
        <f t="shared" si="31"/>
        <v>0</v>
      </c>
      <c r="AK12" s="132">
        <f t="shared" si="32"/>
        <v>0</v>
      </c>
      <c r="AL12" s="133">
        <f t="shared" si="33"/>
        <v>0</v>
      </c>
      <c r="AN12" s="131">
        <f t="shared" si="44"/>
        <v>0</v>
      </c>
      <c r="AO12" s="131">
        <f t="shared" si="34"/>
        <v>0</v>
      </c>
      <c r="AP12" s="132">
        <f t="shared" si="35"/>
        <v>0</v>
      </c>
      <c r="AQ12" s="132">
        <f t="shared" si="36"/>
        <v>0</v>
      </c>
      <c r="AR12" s="132">
        <f t="shared" si="37"/>
        <v>0</v>
      </c>
      <c r="AS12" s="132">
        <f t="shared" si="38"/>
        <v>0</v>
      </c>
      <c r="AT12" s="132">
        <f t="shared" si="39"/>
        <v>0</v>
      </c>
      <c r="AU12" s="132">
        <f t="shared" si="40"/>
        <v>0</v>
      </c>
      <c r="AV12" s="132">
        <f t="shared" si="41"/>
        <v>0</v>
      </c>
      <c r="AW12" s="133">
        <f t="shared" si="42"/>
        <v>0</v>
      </c>
      <c r="AY12" s="131">
        <f t="shared" si="3"/>
        <v>0</v>
      </c>
      <c r="AZ12" s="131">
        <f t="shared" si="4"/>
        <v>0</v>
      </c>
      <c r="BA12" s="132">
        <f t="shared" si="5"/>
        <v>0</v>
      </c>
      <c r="BB12" s="132">
        <f t="shared" si="6"/>
        <v>0</v>
      </c>
      <c r="BC12" s="132">
        <f t="shared" si="7"/>
        <v>0</v>
      </c>
      <c r="BD12" s="132">
        <f t="shared" si="8"/>
        <v>0</v>
      </c>
      <c r="BE12" s="132">
        <f t="shared" si="9"/>
        <v>0</v>
      </c>
      <c r="BF12" s="132">
        <f t="shared" si="10"/>
        <v>0</v>
      </c>
      <c r="BG12" s="132">
        <f t="shared" si="11"/>
        <v>0</v>
      </c>
      <c r="BH12" s="133">
        <f t="shared" si="12"/>
        <v>0</v>
      </c>
      <c r="BT12" s="135" t="str">
        <f t="shared" si="13"/>
        <v xml:space="preserve"> </v>
      </c>
      <c r="BU12" s="135" t="str">
        <f t="shared" si="14"/>
        <v xml:space="preserve"> </v>
      </c>
      <c r="BV12" s="135" t="str">
        <f t="shared" si="15"/>
        <v xml:space="preserve"> </v>
      </c>
      <c r="BW12" s="135" t="str">
        <f t="shared" si="16"/>
        <v xml:space="preserve"> </v>
      </c>
      <c r="BX12" s="135" t="str">
        <f t="shared" si="17"/>
        <v xml:space="preserve"> </v>
      </c>
      <c r="BY12" s="135" t="str">
        <f t="shared" si="18"/>
        <v xml:space="preserve"> </v>
      </c>
      <c r="BZ12" s="135" t="str">
        <f t="shared" si="19"/>
        <v xml:space="preserve"> </v>
      </c>
      <c r="CA12" s="135" t="str">
        <f t="shared" si="20"/>
        <v xml:space="preserve"> </v>
      </c>
      <c r="CB12" s="135" t="str">
        <f t="shared" si="21"/>
        <v xml:space="preserve"> </v>
      </c>
      <c r="CC12" s="136" t="e">
        <f t="shared" si="22"/>
        <v>#DIV/0!</v>
      </c>
      <c r="CD12" s="137">
        <f t="shared" si="23"/>
        <v>0</v>
      </c>
      <c r="CE12" s="137" t="e">
        <f t="shared" si="24"/>
        <v>#DIV/0!</v>
      </c>
    </row>
    <row r="13" spans="2:83" s="134" customFormat="1" ht="15.75" thickBot="1">
      <c r="B13" s="194">
        <v>9</v>
      </c>
      <c r="C13" s="197"/>
      <c r="D13" s="197"/>
      <c r="E13" s="203"/>
      <c r="F13" s="199"/>
      <c r="G13" s="197"/>
      <c r="H13" s="200"/>
      <c r="I13" s="201"/>
      <c r="J13" s="197"/>
      <c r="K13" s="197"/>
      <c r="L13" s="392"/>
      <c r="M13" s="392"/>
      <c r="N13" s="193"/>
      <c r="O13" s="193"/>
      <c r="P13" s="182"/>
      <c r="Q13" s="183"/>
      <c r="R13" s="183"/>
      <c r="S13" s="183"/>
      <c r="T13" s="183"/>
      <c r="U13" s="183"/>
      <c r="V13" s="183"/>
      <c r="W13" s="183"/>
      <c r="X13" s="183"/>
      <c r="Y13" s="184"/>
      <c r="Z13" s="194"/>
      <c r="AA13" s="195"/>
      <c r="AB13" s="196" t="e">
        <f t="shared" si="0"/>
        <v>#DIV/0!</v>
      </c>
      <c r="AC13" s="130">
        <f t="shared" si="43"/>
        <v>0</v>
      </c>
      <c r="AD13" s="131">
        <f t="shared" si="25"/>
        <v>0</v>
      </c>
      <c r="AE13" s="132">
        <f t="shared" si="26"/>
        <v>0</v>
      </c>
      <c r="AF13" s="132">
        <f t="shared" si="27"/>
        <v>0</v>
      </c>
      <c r="AG13" s="132">
        <f t="shared" si="28"/>
        <v>0</v>
      </c>
      <c r="AH13" s="132">
        <f t="shared" si="29"/>
        <v>0</v>
      </c>
      <c r="AI13" s="132">
        <f t="shared" si="30"/>
        <v>0</v>
      </c>
      <c r="AJ13" s="132">
        <f t="shared" si="31"/>
        <v>0</v>
      </c>
      <c r="AK13" s="132">
        <f t="shared" si="32"/>
        <v>0</v>
      </c>
      <c r="AL13" s="133">
        <f t="shared" si="33"/>
        <v>0</v>
      </c>
      <c r="AN13" s="131">
        <f t="shared" si="44"/>
        <v>0</v>
      </c>
      <c r="AO13" s="131">
        <f t="shared" si="34"/>
        <v>0</v>
      </c>
      <c r="AP13" s="132">
        <f t="shared" si="35"/>
        <v>0</v>
      </c>
      <c r="AQ13" s="132">
        <f t="shared" si="36"/>
        <v>0</v>
      </c>
      <c r="AR13" s="132">
        <f t="shared" si="37"/>
        <v>0</v>
      </c>
      <c r="AS13" s="132">
        <f t="shared" si="38"/>
        <v>0</v>
      </c>
      <c r="AT13" s="132">
        <f t="shared" si="39"/>
        <v>0</v>
      </c>
      <c r="AU13" s="132">
        <f t="shared" si="40"/>
        <v>0</v>
      </c>
      <c r="AV13" s="132">
        <f t="shared" si="41"/>
        <v>0</v>
      </c>
      <c r="AW13" s="133">
        <f t="shared" si="42"/>
        <v>0</v>
      </c>
      <c r="AY13" s="131">
        <f t="shared" si="3"/>
        <v>0</v>
      </c>
      <c r="AZ13" s="131">
        <f t="shared" si="4"/>
        <v>0</v>
      </c>
      <c r="BA13" s="132">
        <f t="shared" si="5"/>
        <v>0</v>
      </c>
      <c r="BB13" s="132">
        <f t="shared" si="6"/>
        <v>0</v>
      </c>
      <c r="BC13" s="132">
        <f t="shared" si="7"/>
        <v>0</v>
      </c>
      <c r="BD13" s="132">
        <f t="shared" si="8"/>
        <v>0</v>
      </c>
      <c r="BE13" s="132">
        <f t="shared" si="9"/>
        <v>0</v>
      </c>
      <c r="BF13" s="132">
        <f t="shared" si="10"/>
        <v>0</v>
      </c>
      <c r="BG13" s="132">
        <f t="shared" si="11"/>
        <v>0</v>
      </c>
      <c r="BH13" s="133">
        <f t="shared" si="12"/>
        <v>0</v>
      </c>
      <c r="BT13" s="135" t="str">
        <f t="shared" si="13"/>
        <v xml:space="preserve"> </v>
      </c>
      <c r="BU13" s="135" t="str">
        <f t="shared" si="14"/>
        <v xml:space="preserve"> </v>
      </c>
      <c r="BV13" s="135" t="str">
        <f t="shared" si="15"/>
        <v xml:space="preserve"> </v>
      </c>
      <c r="BW13" s="135" t="str">
        <f t="shared" si="16"/>
        <v xml:space="preserve"> </v>
      </c>
      <c r="BX13" s="135" t="str">
        <f t="shared" si="17"/>
        <v xml:space="preserve"> </v>
      </c>
      <c r="BY13" s="135" t="str">
        <f t="shared" si="18"/>
        <v xml:space="preserve"> </v>
      </c>
      <c r="BZ13" s="135" t="str">
        <f t="shared" si="19"/>
        <v xml:space="preserve"> </v>
      </c>
      <c r="CA13" s="135" t="str">
        <f t="shared" si="20"/>
        <v xml:space="preserve"> </v>
      </c>
      <c r="CB13" s="135" t="str">
        <f t="shared" si="21"/>
        <v xml:space="preserve"> </v>
      </c>
      <c r="CC13" s="136" t="e">
        <f t="shared" si="22"/>
        <v>#DIV/0!</v>
      </c>
      <c r="CD13" s="137">
        <f t="shared" si="23"/>
        <v>0</v>
      </c>
      <c r="CE13" s="137" t="e">
        <f t="shared" si="24"/>
        <v>#DIV/0!</v>
      </c>
    </row>
    <row r="14" spans="2:83" s="134" customFormat="1" ht="15.75" thickBot="1">
      <c r="B14" s="187">
        <v>10</v>
      </c>
      <c r="C14" s="188"/>
      <c r="D14" s="189"/>
      <c r="E14" s="190"/>
      <c r="F14" s="191"/>
      <c r="G14" s="189"/>
      <c r="H14" s="192"/>
      <c r="I14" s="193"/>
      <c r="J14" s="189"/>
      <c r="K14" s="189"/>
      <c r="L14" s="392"/>
      <c r="M14" s="392"/>
      <c r="N14" s="193"/>
      <c r="O14" s="193"/>
      <c r="P14" s="182"/>
      <c r="Q14" s="183"/>
      <c r="R14" s="183"/>
      <c r="S14" s="183"/>
      <c r="T14" s="183"/>
      <c r="U14" s="183"/>
      <c r="V14" s="183"/>
      <c r="W14" s="183"/>
      <c r="X14" s="183"/>
      <c r="Y14" s="184"/>
      <c r="Z14" s="194"/>
      <c r="AA14" s="195"/>
      <c r="AB14" s="196" t="e">
        <f t="shared" si="0"/>
        <v>#DIV/0!</v>
      </c>
      <c r="AC14" s="130">
        <f t="shared" si="43"/>
        <v>0</v>
      </c>
      <c r="AD14" s="131">
        <f t="shared" si="25"/>
        <v>0</v>
      </c>
      <c r="AE14" s="132">
        <f t="shared" si="26"/>
        <v>0</v>
      </c>
      <c r="AF14" s="132">
        <f t="shared" si="27"/>
        <v>0</v>
      </c>
      <c r="AG14" s="132">
        <f t="shared" si="28"/>
        <v>0</v>
      </c>
      <c r="AH14" s="132">
        <f t="shared" si="29"/>
        <v>0</v>
      </c>
      <c r="AI14" s="132">
        <f t="shared" si="30"/>
        <v>0</v>
      </c>
      <c r="AJ14" s="132">
        <f t="shared" si="31"/>
        <v>0</v>
      </c>
      <c r="AK14" s="132">
        <f t="shared" si="32"/>
        <v>0</v>
      </c>
      <c r="AL14" s="133">
        <f t="shared" si="33"/>
        <v>0</v>
      </c>
      <c r="AN14" s="131">
        <f t="shared" si="44"/>
        <v>0</v>
      </c>
      <c r="AO14" s="131">
        <f t="shared" si="34"/>
        <v>0</v>
      </c>
      <c r="AP14" s="132">
        <f t="shared" si="35"/>
        <v>0</v>
      </c>
      <c r="AQ14" s="132">
        <f t="shared" si="36"/>
        <v>0</v>
      </c>
      <c r="AR14" s="132">
        <f t="shared" si="37"/>
        <v>0</v>
      </c>
      <c r="AS14" s="132">
        <f t="shared" si="38"/>
        <v>0</v>
      </c>
      <c r="AT14" s="132">
        <f t="shared" si="39"/>
        <v>0</v>
      </c>
      <c r="AU14" s="132">
        <f t="shared" si="40"/>
        <v>0</v>
      </c>
      <c r="AV14" s="132">
        <f t="shared" si="41"/>
        <v>0</v>
      </c>
      <c r="AW14" s="133">
        <f t="shared" si="42"/>
        <v>0</v>
      </c>
      <c r="AY14" s="131">
        <f t="shared" si="3"/>
        <v>0</v>
      </c>
      <c r="AZ14" s="131">
        <f t="shared" si="4"/>
        <v>0</v>
      </c>
      <c r="BA14" s="132">
        <f t="shared" si="5"/>
        <v>0</v>
      </c>
      <c r="BB14" s="132">
        <f t="shared" si="6"/>
        <v>0</v>
      </c>
      <c r="BC14" s="132">
        <f t="shared" si="7"/>
        <v>0</v>
      </c>
      <c r="BD14" s="132">
        <f t="shared" si="8"/>
        <v>0</v>
      </c>
      <c r="BE14" s="132">
        <f t="shared" si="9"/>
        <v>0</v>
      </c>
      <c r="BF14" s="132">
        <f t="shared" si="10"/>
        <v>0</v>
      </c>
      <c r="BG14" s="132">
        <f t="shared" si="11"/>
        <v>0</v>
      </c>
      <c r="BH14" s="133">
        <f t="shared" si="12"/>
        <v>0</v>
      </c>
      <c r="BT14" s="135" t="str">
        <f t="shared" si="13"/>
        <v xml:space="preserve"> </v>
      </c>
      <c r="BU14" s="135" t="str">
        <f t="shared" si="14"/>
        <v xml:space="preserve"> </v>
      </c>
      <c r="BV14" s="135" t="str">
        <f t="shared" si="15"/>
        <v xml:space="preserve"> </v>
      </c>
      <c r="BW14" s="135" t="str">
        <f t="shared" si="16"/>
        <v xml:space="preserve"> </v>
      </c>
      <c r="BX14" s="135" t="str">
        <f t="shared" si="17"/>
        <v xml:space="preserve"> </v>
      </c>
      <c r="BY14" s="135" t="str">
        <f t="shared" si="18"/>
        <v xml:space="preserve"> </v>
      </c>
      <c r="BZ14" s="135" t="str">
        <f t="shared" si="19"/>
        <v xml:space="preserve"> </v>
      </c>
      <c r="CA14" s="135" t="str">
        <f t="shared" si="20"/>
        <v xml:space="preserve"> </v>
      </c>
      <c r="CB14" s="135" t="str">
        <f t="shared" si="21"/>
        <v xml:space="preserve"> </v>
      </c>
      <c r="CC14" s="136" t="e">
        <f t="shared" si="22"/>
        <v>#DIV/0!</v>
      </c>
      <c r="CD14" s="137">
        <f t="shared" si="23"/>
        <v>0</v>
      </c>
      <c r="CE14" s="137" t="e">
        <f t="shared" si="24"/>
        <v>#DIV/0!</v>
      </c>
    </row>
    <row r="15" spans="2:83" s="134" customFormat="1" ht="15.75" thickBot="1">
      <c r="B15" s="194">
        <v>11</v>
      </c>
      <c r="C15" s="202"/>
      <c r="D15" s="197"/>
      <c r="E15" s="203"/>
      <c r="F15" s="199"/>
      <c r="G15" s="197"/>
      <c r="H15" s="200"/>
      <c r="I15" s="201"/>
      <c r="J15" s="197"/>
      <c r="K15" s="197"/>
      <c r="L15" s="392"/>
      <c r="M15" s="392"/>
      <c r="N15" s="193"/>
      <c r="O15" s="193"/>
      <c r="P15" s="182"/>
      <c r="Q15" s="183"/>
      <c r="R15" s="183"/>
      <c r="S15" s="183"/>
      <c r="T15" s="183"/>
      <c r="U15" s="183"/>
      <c r="V15" s="183"/>
      <c r="W15" s="183"/>
      <c r="X15" s="183"/>
      <c r="Y15" s="184"/>
      <c r="Z15" s="194"/>
      <c r="AA15" s="195"/>
      <c r="AB15" s="196" t="e">
        <f t="shared" si="0"/>
        <v>#DIV/0!</v>
      </c>
      <c r="AC15" s="130">
        <f t="shared" si="43"/>
        <v>0</v>
      </c>
      <c r="AD15" s="131">
        <f t="shared" si="25"/>
        <v>0</v>
      </c>
      <c r="AE15" s="132">
        <f t="shared" si="26"/>
        <v>0</v>
      </c>
      <c r="AF15" s="132">
        <f t="shared" si="27"/>
        <v>0</v>
      </c>
      <c r="AG15" s="132">
        <f t="shared" si="28"/>
        <v>0</v>
      </c>
      <c r="AH15" s="132">
        <f t="shared" si="29"/>
        <v>0</v>
      </c>
      <c r="AI15" s="132">
        <f t="shared" si="30"/>
        <v>0</v>
      </c>
      <c r="AJ15" s="132">
        <f t="shared" si="31"/>
        <v>0</v>
      </c>
      <c r="AK15" s="132">
        <f t="shared" si="32"/>
        <v>0</v>
      </c>
      <c r="AL15" s="133">
        <f t="shared" si="33"/>
        <v>0</v>
      </c>
      <c r="AN15" s="131">
        <f t="shared" si="44"/>
        <v>0</v>
      </c>
      <c r="AO15" s="131">
        <f t="shared" si="34"/>
        <v>0</v>
      </c>
      <c r="AP15" s="132">
        <f t="shared" si="35"/>
        <v>0</v>
      </c>
      <c r="AQ15" s="132">
        <f t="shared" si="36"/>
        <v>0</v>
      </c>
      <c r="AR15" s="132">
        <f t="shared" si="37"/>
        <v>0</v>
      </c>
      <c r="AS15" s="132">
        <f t="shared" si="38"/>
        <v>0</v>
      </c>
      <c r="AT15" s="132">
        <f t="shared" si="39"/>
        <v>0</v>
      </c>
      <c r="AU15" s="132">
        <f t="shared" si="40"/>
        <v>0</v>
      </c>
      <c r="AV15" s="132">
        <f t="shared" si="41"/>
        <v>0</v>
      </c>
      <c r="AW15" s="133">
        <f t="shared" si="42"/>
        <v>0</v>
      </c>
      <c r="AY15" s="131">
        <f t="shared" si="3"/>
        <v>0</v>
      </c>
      <c r="AZ15" s="131">
        <f t="shared" si="4"/>
        <v>0</v>
      </c>
      <c r="BA15" s="132">
        <f t="shared" si="5"/>
        <v>0</v>
      </c>
      <c r="BB15" s="132">
        <f t="shared" si="6"/>
        <v>0</v>
      </c>
      <c r="BC15" s="132">
        <f t="shared" si="7"/>
        <v>0</v>
      </c>
      <c r="BD15" s="132">
        <f t="shared" si="8"/>
        <v>0</v>
      </c>
      <c r="BE15" s="132">
        <f t="shared" si="9"/>
        <v>0</v>
      </c>
      <c r="BF15" s="132">
        <f t="shared" si="10"/>
        <v>0</v>
      </c>
      <c r="BG15" s="132">
        <f t="shared" si="11"/>
        <v>0</v>
      </c>
      <c r="BH15" s="133">
        <f t="shared" si="12"/>
        <v>0</v>
      </c>
      <c r="BT15" s="135" t="str">
        <f t="shared" si="13"/>
        <v xml:space="preserve"> </v>
      </c>
      <c r="BU15" s="135" t="str">
        <f t="shared" si="14"/>
        <v xml:space="preserve"> </v>
      </c>
      <c r="BV15" s="135" t="str">
        <f t="shared" si="15"/>
        <v xml:space="preserve"> </v>
      </c>
      <c r="BW15" s="135" t="str">
        <f t="shared" si="16"/>
        <v xml:space="preserve"> </v>
      </c>
      <c r="BX15" s="135" t="str">
        <f t="shared" si="17"/>
        <v xml:space="preserve"> </v>
      </c>
      <c r="BY15" s="135" t="str">
        <f t="shared" si="18"/>
        <v xml:space="preserve"> </v>
      </c>
      <c r="BZ15" s="135" t="str">
        <f t="shared" si="19"/>
        <v xml:space="preserve"> </v>
      </c>
      <c r="CA15" s="135" t="str">
        <f t="shared" si="20"/>
        <v xml:space="preserve"> </v>
      </c>
      <c r="CB15" s="135" t="str">
        <f t="shared" si="21"/>
        <v xml:space="preserve"> </v>
      </c>
      <c r="CC15" s="136" t="e">
        <f t="shared" si="22"/>
        <v>#DIV/0!</v>
      </c>
      <c r="CD15" s="137">
        <f t="shared" si="23"/>
        <v>0</v>
      </c>
      <c r="CE15" s="137" t="e">
        <f t="shared" si="24"/>
        <v>#DIV/0!</v>
      </c>
    </row>
    <row r="16" spans="2:83" s="134" customFormat="1" ht="15.75" thickBot="1">
      <c r="B16" s="187">
        <v>12</v>
      </c>
      <c r="C16" s="189"/>
      <c r="D16" s="189"/>
      <c r="E16" s="190"/>
      <c r="F16" s="191"/>
      <c r="G16" s="189"/>
      <c r="H16" s="192"/>
      <c r="I16" s="193"/>
      <c r="J16" s="189"/>
      <c r="K16" s="189"/>
      <c r="L16" s="392"/>
      <c r="M16" s="392"/>
      <c r="N16" s="193"/>
      <c r="O16" s="193"/>
      <c r="P16" s="182"/>
      <c r="Q16" s="183"/>
      <c r="R16" s="183"/>
      <c r="S16" s="183"/>
      <c r="T16" s="183"/>
      <c r="U16" s="183"/>
      <c r="V16" s="183"/>
      <c r="W16" s="183"/>
      <c r="X16" s="183"/>
      <c r="Y16" s="184"/>
      <c r="Z16" s="194"/>
      <c r="AA16" s="195"/>
      <c r="AB16" s="196" t="e">
        <f t="shared" si="0"/>
        <v>#DIV/0!</v>
      </c>
      <c r="AC16" s="130">
        <f t="shared" si="43"/>
        <v>0</v>
      </c>
      <c r="AD16" s="131">
        <f t="shared" si="25"/>
        <v>0</v>
      </c>
      <c r="AE16" s="132">
        <f t="shared" si="26"/>
        <v>0</v>
      </c>
      <c r="AF16" s="132">
        <f t="shared" si="27"/>
        <v>0</v>
      </c>
      <c r="AG16" s="132">
        <f t="shared" si="28"/>
        <v>0</v>
      </c>
      <c r="AH16" s="132">
        <f t="shared" si="29"/>
        <v>0</v>
      </c>
      <c r="AI16" s="132">
        <f t="shared" si="30"/>
        <v>0</v>
      </c>
      <c r="AJ16" s="132">
        <f t="shared" si="31"/>
        <v>0</v>
      </c>
      <c r="AK16" s="132">
        <f t="shared" si="32"/>
        <v>0</v>
      </c>
      <c r="AL16" s="133">
        <f t="shared" si="33"/>
        <v>0</v>
      </c>
      <c r="AN16" s="131">
        <f t="shared" si="44"/>
        <v>0</v>
      </c>
      <c r="AO16" s="131">
        <f t="shared" si="34"/>
        <v>0</v>
      </c>
      <c r="AP16" s="132">
        <f t="shared" si="35"/>
        <v>0</v>
      </c>
      <c r="AQ16" s="132">
        <f t="shared" si="36"/>
        <v>0</v>
      </c>
      <c r="AR16" s="132">
        <f t="shared" si="37"/>
        <v>0</v>
      </c>
      <c r="AS16" s="132">
        <f t="shared" si="38"/>
        <v>0</v>
      </c>
      <c r="AT16" s="132">
        <f t="shared" si="39"/>
        <v>0</v>
      </c>
      <c r="AU16" s="132">
        <f t="shared" si="40"/>
        <v>0</v>
      </c>
      <c r="AV16" s="132">
        <f t="shared" si="41"/>
        <v>0</v>
      </c>
      <c r="AW16" s="133">
        <f t="shared" si="42"/>
        <v>0</v>
      </c>
      <c r="AY16" s="131">
        <f t="shared" si="3"/>
        <v>0</v>
      </c>
      <c r="AZ16" s="131">
        <f t="shared" si="4"/>
        <v>0</v>
      </c>
      <c r="BA16" s="132">
        <f t="shared" si="5"/>
        <v>0</v>
      </c>
      <c r="BB16" s="132">
        <f t="shared" si="6"/>
        <v>0</v>
      </c>
      <c r="BC16" s="132">
        <f t="shared" si="7"/>
        <v>0</v>
      </c>
      <c r="BD16" s="132">
        <f t="shared" si="8"/>
        <v>0</v>
      </c>
      <c r="BE16" s="132">
        <f t="shared" si="9"/>
        <v>0</v>
      </c>
      <c r="BF16" s="132">
        <f t="shared" si="10"/>
        <v>0</v>
      </c>
      <c r="BG16" s="132">
        <f t="shared" si="11"/>
        <v>0</v>
      </c>
      <c r="BH16" s="133">
        <f t="shared" si="12"/>
        <v>0</v>
      </c>
      <c r="BT16" s="135" t="str">
        <f t="shared" si="13"/>
        <v xml:space="preserve"> </v>
      </c>
      <c r="BU16" s="135" t="str">
        <f t="shared" si="14"/>
        <v xml:space="preserve"> </v>
      </c>
      <c r="BV16" s="135" t="str">
        <f t="shared" si="15"/>
        <v xml:space="preserve"> </v>
      </c>
      <c r="BW16" s="135" t="str">
        <f t="shared" si="16"/>
        <v xml:space="preserve"> </v>
      </c>
      <c r="BX16" s="135" t="str">
        <f t="shared" si="17"/>
        <v xml:space="preserve"> </v>
      </c>
      <c r="BY16" s="135" t="str">
        <f t="shared" si="18"/>
        <v xml:space="preserve"> </v>
      </c>
      <c r="BZ16" s="135" t="str">
        <f t="shared" si="19"/>
        <v xml:space="preserve"> </v>
      </c>
      <c r="CA16" s="135" t="str">
        <f t="shared" si="20"/>
        <v xml:space="preserve"> </v>
      </c>
      <c r="CB16" s="135" t="str">
        <f t="shared" si="21"/>
        <v xml:space="preserve"> </v>
      </c>
      <c r="CC16" s="136" t="e">
        <f t="shared" si="22"/>
        <v>#DIV/0!</v>
      </c>
      <c r="CD16" s="137">
        <f t="shared" si="23"/>
        <v>0</v>
      </c>
      <c r="CE16" s="137" t="e">
        <f t="shared" si="24"/>
        <v>#DIV/0!</v>
      </c>
    </row>
    <row r="17" spans="2:83" s="134" customFormat="1" ht="15.75" thickBot="1">
      <c r="B17" s="194">
        <v>13</v>
      </c>
      <c r="C17" s="197"/>
      <c r="D17" s="197"/>
      <c r="E17" s="198"/>
      <c r="F17" s="199"/>
      <c r="G17" s="197"/>
      <c r="H17" s="200"/>
      <c r="I17" s="201"/>
      <c r="J17" s="197"/>
      <c r="K17" s="197"/>
      <c r="L17" s="392"/>
      <c r="M17" s="392"/>
      <c r="N17" s="193"/>
      <c r="O17" s="193"/>
      <c r="P17" s="182"/>
      <c r="Q17" s="183"/>
      <c r="R17" s="183"/>
      <c r="S17" s="183"/>
      <c r="T17" s="183"/>
      <c r="U17" s="183"/>
      <c r="V17" s="183"/>
      <c r="W17" s="183"/>
      <c r="X17" s="183"/>
      <c r="Y17" s="184"/>
      <c r="Z17" s="194"/>
      <c r="AA17" s="195"/>
      <c r="AB17" s="196" t="e">
        <f t="shared" si="0"/>
        <v>#DIV/0!</v>
      </c>
      <c r="AC17" s="130">
        <f t="shared" si="43"/>
        <v>0</v>
      </c>
      <c r="AD17" s="131">
        <f t="shared" si="25"/>
        <v>0</v>
      </c>
      <c r="AE17" s="132">
        <f t="shared" si="26"/>
        <v>0</v>
      </c>
      <c r="AF17" s="132">
        <f t="shared" si="27"/>
        <v>0</v>
      </c>
      <c r="AG17" s="132">
        <f t="shared" si="28"/>
        <v>0</v>
      </c>
      <c r="AH17" s="132">
        <f t="shared" si="29"/>
        <v>0</v>
      </c>
      <c r="AI17" s="132">
        <f t="shared" si="30"/>
        <v>0</v>
      </c>
      <c r="AJ17" s="132">
        <f t="shared" si="31"/>
        <v>0</v>
      </c>
      <c r="AK17" s="132">
        <f t="shared" si="32"/>
        <v>0</v>
      </c>
      <c r="AL17" s="133">
        <f t="shared" si="33"/>
        <v>0</v>
      </c>
      <c r="AN17" s="131">
        <f t="shared" si="44"/>
        <v>0</v>
      </c>
      <c r="AO17" s="131">
        <f t="shared" si="34"/>
        <v>0</v>
      </c>
      <c r="AP17" s="132">
        <f t="shared" si="35"/>
        <v>0</v>
      </c>
      <c r="AQ17" s="132">
        <f t="shared" si="36"/>
        <v>0</v>
      </c>
      <c r="AR17" s="132">
        <f t="shared" si="37"/>
        <v>0</v>
      </c>
      <c r="AS17" s="132">
        <f t="shared" si="38"/>
        <v>0</v>
      </c>
      <c r="AT17" s="132">
        <f t="shared" si="39"/>
        <v>0</v>
      </c>
      <c r="AU17" s="132">
        <f t="shared" si="40"/>
        <v>0</v>
      </c>
      <c r="AV17" s="132">
        <f t="shared" si="41"/>
        <v>0</v>
      </c>
      <c r="AW17" s="133">
        <f t="shared" si="42"/>
        <v>0</v>
      </c>
      <c r="AY17" s="131">
        <f t="shared" si="3"/>
        <v>0</v>
      </c>
      <c r="AZ17" s="131">
        <f t="shared" si="4"/>
        <v>0</v>
      </c>
      <c r="BA17" s="132">
        <f t="shared" si="5"/>
        <v>0</v>
      </c>
      <c r="BB17" s="132">
        <f t="shared" si="6"/>
        <v>0</v>
      </c>
      <c r="BC17" s="132">
        <f t="shared" si="7"/>
        <v>0</v>
      </c>
      <c r="BD17" s="132">
        <f t="shared" si="8"/>
        <v>0</v>
      </c>
      <c r="BE17" s="132">
        <f t="shared" si="9"/>
        <v>0</v>
      </c>
      <c r="BF17" s="132">
        <f t="shared" si="10"/>
        <v>0</v>
      </c>
      <c r="BG17" s="132">
        <f t="shared" si="11"/>
        <v>0</v>
      </c>
      <c r="BH17" s="133">
        <f t="shared" si="12"/>
        <v>0</v>
      </c>
      <c r="BT17" s="135" t="str">
        <f t="shared" si="13"/>
        <v xml:space="preserve"> </v>
      </c>
      <c r="BU17" s="135" t="str">
        <f t="shared" si="14"/>
        <v xml:space="preserve"> </v>
      </c>
      <c r="BV17" s="135" t="str">
        <f t="shared" si="15"/>
        <v xml:space="preserve"> </v>
      </c>
      <c r="BW17" s="135" t="str">
        <f t="shared" si="16"/>
        <v xml:space="preserve"> </v>
      </c>
      <c r="BX17" s="135" t="str">
        <f t="shared" si="17"/>
        <v xml:space="preserve"> </v>
      </c>
      <c r="BY17" s="135" t="str">
        <f t="shared" si="18"/>
        <v xml:space="preserve"> </v>
      </c>
      <c r="BZ17" s="135" t="str">
        <f t="shared" si="19"/>
        <v xml:space="preserve"> </v>
      </c>
      <c r="CA17" s="135" t="str">
        <f t="shared" si="20"/>
        <v xml:space="preserve"> </v>
      </c>
      <c r="CB17" s="135" t="str">
        <f t="shared" si="21"/>
        <v xml:space="preserve"> </v>
      </c>
      <c r="CC17" s="136" t="e">
        <f t="shared" si="22"/>
        <v>#DIV/0!</v>
      </c>
      <c r="CD17" s="137">
        <f t="shared" si="23"/>
        <v>0</v>
      </c>
      <c r="CE17" s="137" t="e">
        <f t="shared" si="24"/>
        <v>#DIV/0!</v>
      </c>
    </row>
    <row r="18" spans="2:83" s="134" customFormat="1" ht="15.75" thickBot="1">
      <c r="B18" s="187">
        <v>14</v>
      </c>
      <c r="C18" s="189"/>
      <c r="D18" s="189"/>
      <c r="E18" s="190"/>
      <c r="F18" s="191"/>
      <c r="G18" s="189"/>
      <c r="H18" s="192"/>
      <c r="I18" s="193"/>
      <c r="J18" s="189"/>
      <c r="K18" s="189"/>
      <c r="L18" s="392"/>
      <c r="M18" s="392"/>
      <c r="N18" s="193"/>
      <c r="O18" s="193"/>
      <c r="P18" s="182"/>
      <c r="Q18" s="183"/>
      <c r="R18" s="183"/>
      <c r="S18" s="183"/>
      <c r="T18" s="183"/>
      <c r="U18" s="183"/>
      <c r="V18" s="183"/>
      <c r="W18" s="183"/>
      <c r="X18" s="183"/>
      <c r="Y18" s="184"/>
      <c r="Z18" s="194"/>
      <c r="AA18" s="195"/>
      <c r="AB18" s="196" t="e">
        <f t="shared" si="0"/>
        <v>#DIV/0!</v>
      </c>
      <c r="AC18" s="130">
        <f t="shared" si="43"/>
        <v>0</v>
      </c>
      <c r="AD18" s="131">
        <f t="shared" si="25"/>
        <v>0</v>
      </c>
      <c r="AE18" s="132">
        <f t="shared" si="26"/>
        <v>0</v>
      </c>
      <c r="AF18" s="132">
        <f t="shared" si="27"/>
        <v>0</v>
      </c>
      <c r="AG18" s="132">
        <f t="shared" si="28"/>
        <v>0</v>
      </c>
      <c r="AH18" s="132">
        <f t="shared" si="29"/>
        <v>0</v>
      </c>
      <c r="AI18" s="132">
        <f t="shared" si="30"/>
        <v>0</v>
      </c>
      <c r="AJ18" s="132">
        <f t="shared" si="31"/>
        <v>0</v>
      </c>
      <c r="AK18" s="132">
        <f t="shared" si="32"/>
        <v>0</v>
      </c>
      <c r="AL18" s="133">
        <f t="shared" si="33"/>
        <v>0</v>
      </c>
      <c r="AN18" s="131">
        <f t="shared" si="44"/>
        <v>0</v>
      </c>
      <c r="AO18" s="131">
        <f t="shared" si="34"/>
        <v>0</v>
      </c>
      <c r="AP18" s="132">
        <f t="shared" si="35"/>
        <v>0</v>
      </c>
      <c r="AQ18" s="132">
        <f t="shared" si="36"/>
        <v>0</v>
      </c>
      <c r="AR18" s="132">
        <f t="shared" si="37"/>
        <v>0</v>
      </c>
      <c r="AS18" s="132">
        <f t="shared" si="38"/>
        <v>0</v>
      </c>
      <c r="AT18" s="132">
        <f t="shared" si="39"/>
        <v>0</v>
      </c>
      <c r="AU18" s="132">
        <f t="shared" si="40"/>
        <v>0</v>
      </c>
      <c r="AV18" s="132">
        <f t="shared" si="41"/>
        <v>0</v>
      </c>
      <c r="AW18" s="133">
        <f t="shared" si="42"/>
        <v>0</v>
      </c>
      <c r="AY18" s="131">
        <f t="shared" si="3"/>
        <v>0</v>
      </c>
      <c r="AZ18" s="131">
        <f t="shared" si="4"/>
        <v>0</v>
      </c>
      <c r="BA18" s="132">
        <f t="shared" si="5"/>
        <v>0</v>
      </c>
      <c r="BB18" s="132">
        <f t="shared" si="6"/>
        <v>0</v>
      </c>
      <c r="BC18" s="132">
        <f t="shared" si="7"/>
        <v>0</v>
      </c>
      <c r="BD18" s="132">
        <f t="shared" si="8"/>
        <v>0</v>
      </c>
      <c r="BE18" s="132">
        <f t="shared" si="9"/>
        <v>0</v>
      </c>
      <c r="BF18" s="132">
        <f t="shared" si="10"/>
        <v>0</v>
      </c>
      <c r="BG18" s="132">
        <f t="shared" si="11"/>
        <v>0</v>
      </c>
      <c r="BH18" s="133">
        <f t="shared" si="12"/>
        <v>0</v>
      </c>
      <c r="BT18" s="135" t="str">
        <f t="shared" si="13"/>
        <v xml:space="preserve"> </v>
      </c>
      <c r="BU18" s="135" t="str">
        <f t="shared" si="14"/>
        <v xml:space="preserve"> </v>
      </c>
      <c r="BV18" s="135" t="str">
        <f t="shared" si="15"/>
        <v xml:space="preserve"> </v>
      </c>
      <c r="BW18" s="135" t="str">
        <f t="shared" si="16"/>
        <v xml:space="preserve"> </v>
      </c>
      <c r="BX18" s="135" t="str">
        <f t="shared" si="17"/>
        <v xml:space="preserve"> </v>
      </c>
      <c r="BY18" s="135" t="str">
        <f t="shared" si="18"/>
        <v xml:space="preserve"> </v>
      </c>
      <c r="BZ18" s="135" t="str">
        <f t="shared" si="19"/>
        <v xml:space="preserve"> </v>
      </c>
      <c r="CA18" s="135" t="str">
        <f t="shared" si="20"/>
        <v xml:space="preserve"> </v>
      </c>
      <c r="CB18" s="135" t="str">
        <f t="shared" si="21"/>
        <v xml:space="preserve"> </v>
      </c>
      <c r="CC18" s="136" t="e">
        <f t="shared" si="22"/>
        <v>#DIV/0!</v>
      </c>
      <c r="CD18" s="137">
        <f t="shared" si="23"/>
        <v>0</v>
      </c>
      <c r="CE18" s="137" t="e">
        <f t="shared" si="24"/>
        <v>#DIV/0!</v>
      </c>
    </row>
    <row r="19" spans="2:83" s="134" customFormat="1" ht="15.75" thickBot="1">
      <c r="B19" s="194">
        <v>15</v>
      </c>
      <c r="C19" s="202"/>
      <c r="D19" s="197"/>
      <c r="E19" s="203"/>
      <c r="F19" s="199"/>
      <c r="G19" s="197"/>
      <c r="H19" s="200"/>
      <c r="I19" s="201"/>
      <c r="J19" s="197"/>
      <c r="K19" s="197"/>
      <c r="L19" s="392"/>
      <c r="M19" s="392"/>
      <c r="N19" s="193"/>
      <c r="O19" s="193"/>
      <c r="P19" s="182"/>
      <c r="Q19" s="183"/>
      <c r="R19" s="183"/>
      <c r="S19" s="183"/>
      <c r="T19" s="183"/>
      <c r="U19" s="183"/>
      <c r="V19" s="183"/>
      <c r="W19" s="183"/>
      <c r="X19" s="183"/>
      <c r="Y19" s="184"/>
      <c r="Z19" s="194"/>
      <c r="AA19" s="195"/>
      <c r="AB19" s="196" t="e">
        <f t="shared" si="0"/>
        <v>#DIV/0!</v>
      </c>
      <c r="AC19" s="130">
        <f t="shared" si="43"/>
        <v>0</v>
      </c>
      <c r="AD19" s="131">
        <f t="shared" si="25"/>
        <v>0</v>
      </c>
      <c r="AE19" s="132">
        <f t="shared" si="26"/>
        <v>0</v>
      </c>
      <c r="AF19" s="132">
        <f t="shared" si="27"/>
        <v>0</v>
      </c>
      <c r="AG19" s="132">
        <f t="shared" si="28"/>
        <v>0</v>
      </c>
      <c r="AH19" s="132">
        <f t="shared" si="29"/>
        <v>0</v>
      </c>
      <c r="AI19" s="132">
        <f t="shared" si="30"/>
        <v>0</v>
      </c>
      <c r="AJ19" s="132">
        <f t="shared" si="31"/>
        <v>0</v>
      </c>
      <c r="AK19" s="132">
        <f t="shared" si="32"/>
        <v>0</v>
      </c>
      <c r="AL19" s="133">
        <f t="shared" si="33"/>
        <v>0</v>
      </c>
      <c r="AN19" s="131">
        <f t="shared" si="44"/>
        <v>0</v>
      </c>
      <c r="AO19" s="131">
        <f t="shared" si="34"/>
        <v>0</v>
      </c>
      <c r="AP19" s="132">
        <f t="shared" si="35"/>
        <v>0</v>
      </c>
      <c r="AQ19" s="132">
        <f t="shared" si="36"/>
        <v>0</v>
      </c>
      <c r="AR19" s="132">
        <f t="shared" si="37"/>
        <v>0</v>
      </c>
      <c r="AS19" s="132">
        <f t="shared" si="38"/>
        <v>0</v>
      </c>
      <c r="AT19" s="132">
        <f t="shared" si="39"/>
        <v>0</v>
      </c>
      <c r="AU19" s="132">
        <f t="shared" si="40"/>
        <v>0</v>
      </c>
      <c r="AV19" s="132">
        <f t="shared" si="41"/>
        <v>0</v>
      </c>
      <c r="AW19" s="133">
        <f t="shared" si="42"/>
        <v>0</v>
      </c>
      <c r="AY19" s="131">
        <f t="shared" si="3"/>
        <v>0</v>
      </c>
      <c r="AZ19" s="131">
        <f t="shared" si="4"/>
        <v>0</v>
      </c>
      <c r="BA19" s="132">
        <f t="shared" si="5"/>
        <v>0</v>
      </c>
      <c r="BB19" s="132">
        <f t="shared" si="6"/>
        <v>0</v>
      </c>
      <c r="BC19" s="132">
        <f t="shared" si="7"/>
        <v>0</v>
      </c>
      <c r="BD19" s="132">
        <f t="shared" si="8"/>
        <v>0</v>
      </c>
      <c r="BE19" s="132">
        <f t="shared" si="9"/>
        <v>0</v>
      </c>
      <c r="BF19" s="132">
        <f t="shared" si="10"/>
        <v>0</v>
      </c>
      <c r="BG19" s="132">
        <f t="shared" si="11"/>
        <v>0</v>
      </c>
      <c r="BH19" s="133">
        <f t="shared" si="12"/>
        <v>0</v>
      </c>
      <c r="BT19" s="135" t="str">
        <f t="shared" si="13"/>
        <v xml:space="preserve"> </v>
      </c>
      <c r="BU19" s="135" t="str">
        <f t="shared" si="14"/>
        <v xml:space="preserve"> </v>
      </c>
      <c r="BV19" s="135" t="str">
        <f t="shared" si="15"/>
        <v xml:space="preserve"> </v>
      </c>
      <c r="BW19" s="135" t="str">
        <f t="shared" si="16"/>
        <v xml:space="preserve"> </v>
      </c>
      <c r="BX19" s="135" t="str">
        <f t="shared" si="17"/>
        <v xml:space="preserve"> </v>
      </c>
      <c r="BY19" s="135" t="str">
        <f t="shared" si="18"/>
        <v xml:space="preserve"> </v>
      </c>
      <c r="BZ19" s="135" t="str">
        <f t="shared" si="19"/>
        <v xml:space="preserve"> </v>
      </c>
      <c r="CA19" s="135" t="str">
        <f t="shared" si="20"/>
        <v xml:space="preserve"> </v>
      </c>
      <c r="CB19" s="135" t="str">
        <f t="shared" si="21"/>
        <v xml:space="preserve"> </v>
      </c>
      <c r="CC19" s="136" t="e">
        <f t="shared" si="22"/>
        <v>#DIV/0!</v>
      </c>
      <c r="CD19" s="137">
        <f t="shared" si="23"/>
        <v>0</v>
      </c>
      <c r="CE19" s="137" t="e">
        <f t="shared" si="24"/>
        <v>#DIV/0!</v>
      </c>
    </row>
    <row r="20" spans="2:83" s="134" customFormat="1" ht="15.75" thickBot="1">
      <c r="B20" s="187">
        <v>16</v>
      </c>
      <c r="C20" s="189"/>
      <c r="D20" s="189"/>
      <c r="E20" s="190"/>
      <c r="F20" s="191"/>
      <c r="G20" s="189"/>
      <c r="H20" s="192"/>
      <c r="I20" s="193"/>
      <c r="J20" s="189"/>
      <c r="K20" s="189"/>
      <c r="L20" s="392"/>
      <c r="M20" s="392"/>
      <c r="N20" s="193"/>
      <c r="O20" s="193"/>
      <c r="P20" s="182"/>
      <c r="Q20" s="183"/>
      <c r="R20" s="183"/>
      <c r="S20" s="183"/>
      <c r="T20" s="183"/>
      <c r="U20" s="183"/>
      <c r="V20" s="183"/>
      <c r="W20" s="183"/>
      <c r="X20" s="183"/>
      <c r="Y20" s="184"/>
      <c r="Z20" s="194"/>
      <c r="AA20" s="195"/>
      <c r="AB20" s="196" t="e">
        <f t="shared" si="0"/>
        <v>#DIV/0!</v>
      </c>
      <c r="AC20" s="130">
        <f t="shared" si="43"/>
        <v>0</v>
      </c>
      <c r="AD20" s="131">
        <f t="shared" si="25"/>
        <v>0</v>
      </c>
      <c r="AE20" s="132">
        <f t="shared" si="26"/>
        <v>0</v>
      </c>
      <c r="AF20" s="132">
        <f t="shared" si="27"/>
        <v>0</v>
      </c>
      <c r="AG20" s="132">
        <f t="shared" si="28"/>
        <v>0</v>
      </c>
      <c r="AH20" s="132">
        <f t="shared" si="29"/>
        <v>0</v>
      </c>
      <c r="AI20" s="132">
        <f t="shared" si="30"/>
        <v>0</v>
      </c>
      <c r="AJ20" s="132">
        <f t="shared" si="31"/>
        <v>0</v>
      </c>
      <c r="AK20" s="132">
        <f t="shared" si="32"/>
        <v>0</v>
      </c>
      <c r="AL20" s="133">
        <f t="shared" si="33"/>
        <v>0</v>
      </c>
      <c r="AN20" s="131">
        <f t="shared" si="44"/>
        <v>0</v>
      </c>
      <c r="AO20" s="131">
        <f t="shared" si="34"/>
        <v>0</v>
      </c>
      <c r="AP20" s="132">
        <f t="shared" si="35"/>
        <v>0</v>
      </c>
      <c r="AQ20" s="132">
        <f t="shared" si="36"/>
        <v>0</v>
      </c>
      <c r="AR20" s="132">
        <f t="shared" si="37"/>
        <v>0</v>
      </c>
      <c r="AS20" s="132">
        <f t="shared" si="38"/>
        <v>0</v>
      </c>
      <c r="AT20" s="132">
        <f t="shared" si="39"/>
        <v>0</v>
      </c>
      <c r="AU20" s="132">
        <f t="shared" si="40"/>
        <v>0</v>
      </c>
      <c r="AV20" s="132">
        <f t="shared" si="41"/>
        <v>0</v>
      </c>
      <c r="AW20" s="133">
        <f t="shared" si="42"/>
        <v>0</v>
      </c>
      <c r="AY20" s="131">
        <f t="shared" si="3"/>
        <v>0</v>
      </c>
      <c r="AZ20" s="131">
        <f t="shared" si="4"/>
        <v>0</v>
      </c>
      <c r="BA20" s="132">
        <f t="shared" si="5"/>
        <v>0</v>
      </c>
      <c r="BB20" s="132">
        <f t="shared" si="6"/>
        <v>0</v>
      </c>
      <c r="BC20" s="132">
        <f t="shared" si="7"/>
        <v>0</v>
      </c>
      <c r="BD20" s="132">
        <f t="shared" si="8"/>
        <v>0</v>
      </c>
      <c r="BE20" s="132">
        <f t="shared" si="9"/>
        <v>0</v>
      </c>
      <c r="BF20" s="132">
        <f t="shared" si="10"/>
        <v>0</v>
      </c>
      <c r="BG20" s="132">
        <f t="shared" si="11"/>
        <v>0</v>
      </c>
      <c r="BH20" s="133">
        <f t="shared" si="12"/>
        <v>0</v>
      </c>
      <c r="BT20" s="135" t="str">
        <f t="shared" si="13"/>
        <v xml:space="preserve"> </v>
      </c>
      <c r="BU20" s="135" t="str">
        <f t="shared" si="14"/>
        <v xml:space="preserve"> </v>
      </c>
      <c r="BV20" s="135" t="str">
        <f t="shared" si="15"/>
        <v xml:space="preserve"> </v>
      </c>
      <c r="BW20" s="135" t="str">
        <f t="shared" si="16"/>
        <v xml:space="preserve"> </v>
      </c>
      <c r="BX20" s="135" t="str">
        <f t="shared" si="17"/>
        <v xml:space="preserve"> </v>
      </c>
      <c r="BY20" s="135" t="str">
        <f t="shared" si="18"/>
        <v xml:space="preserve"> </v>
      </c>
      <c r="BZ20" s="135" t="str">
        <f t="shared" si="19"/>
        <v xml:space="preserve"> </v>
      </c>
      <c r="CA20" s="135" t="str">
        <f t="shared" si="20"/>
        <v xml:space="preserve"> </v>
      </c>
      <c r="CB20" s="135" t="str">
        <f t="shared" si="21"/>
        <v xml:space="preserve"> </v>
      </c>
      <c r="CC20" s="136" t="e">
        <f t="shared" si="22"/>
        <v>#DIV/0!</v>
      </c>
      <c r="CD20" s="137">
        <f t="shared" si="23"/>
        <v>0</v>
      </c>
      <c r="CE20" s="137" t="e">
        <f t="shared" si="24"/>
        <v>#DIV/0!</v>
      </c>
    </row>
    <row r="21" spans="2:83" s="134" customFormat="1" ht="15.75" thickBot="1">
      <c r="B21" s="194">
        <v>17</v>
      </c>
      <c r="C21" s="197"/>
      <c r="D21" s="197"/>
      <c r="E21" s="203"/>
      <c r="F21" s="199"/>
      <c r="G21" s="197"/>
      <c r="H21" s="200"/>
      <c r="I21" s="201"/>
      <c r="J21" s="197"/>
      <c r="K21" s="197"/>
      <c r="L21" s="392"/>
      <c r="M21" s="392"/>
      <c r="N21" s="193"/>
      <c r="O21" s="193"/>
      <c r="P21" s="182"/>
      <c r="Q21" s="183"/>
      <c r="R21" s="183"/>
      <c r="S21" s="183"/>
      <c r="T21" s="183"/>
      <c r="U21" s="183"/>
      <c r="V21" s="183"/>
      <c r="W21" s="183"/>
      <c r="X21" s="183"/>
      <c r="Y21" s="184"/>
      <c r="Z21" s="194"/>
      <c r="AA21" s="195"/>
      <c r="AB21" s="196" t="e">
        <f t="shared" si="0"/>
        <v>#DIV/0!</v>
      </c>
      <c r="AC21" s="130">
        <f t="shared" si="43"/>
        <v>0</v>
      </c>
      <c r="AD21" s="131">
        <f t="shared" si="25"/>
        <v>0</v>
      </c>
      <c r="AE21" s="132">
        <f t="shared" si="26"/>
        <v>0</v>
      </c>
      <c r="AF21" s="132">
        <f t="shared" si="27"/>
        <v>0</v>
      </c>
      <c r="AG21" s="132">
        <f t="shared" si="28"/>
        <v>0</v>
      </c>
      <c r="AH21" s="132">
        <f t="shared" si="29"/>
        <v>0</v>
      </c>
      <c r="AI21" s="132">
        <f t="shared" si="30"/>
        <v>0</v>
      </c>
      <c r="AJ21" s="132">
        <f t="shared" si="31"/>
        <v>0</v>
      </c>
      <c r="AK21" s="132">
        <f t="shared" si="32"/>
        <v>0</v>
      </c>
      <c r="AL21" s="133">
        <f t="shared" si="33"/>
        <v>0</v>
      </c>
      <c r="AN21" s="131">
        <f t="shared" si="44"/>
        <v>0</v>
      </c>
      <c r="AO21" s="131">
        <f t="shared" si="34"/>
        <v>0</v>
      </c>
      <c r="AP21" s="132">
        <f t="shared" si="35"/>
        <v>0</v>
      </c>
      <c r="AQ21" s="132">
        <f t="shared" si="36"/>
        <v>0</v>
      </c>
      <c r="AR21" s="132">
        <f t="shared" si="37"/>
        <v>0</v>
      </c>
      <c r="AS21" s="132">
        <f t="shared" si="38"/>
        <v>0</v>
      </c>
      <c r="AT21" s="132">
        <f t="shared" si="39"/>
        <v>0</v>
      </c>
      <c r="AU21" s="132">
        <f t="shared" si="40"/>
        <v>0</v>
      </c>
      <c r="AV21" s="132">
        <f t="shared" si="41"/>
        <v>0</v>
      </c>
      <c r="AW21" s="133">
        <f t="shared" si="42"/>
        <v>0</v>
      </c>
      <c r="AY21" s="131">
        <f t="shared" si="3"/>
        <v>0</v>
      </c>
      <c r="AZ21" s="131">
        <f t="shared" si="4"/>
        <v>0</v>
      </c>
      <c r="BA21" s="132">
        <f t="shared" si="5"/>
        <v>0</v>
      </c>
      <c r="BB21" s="132">
        <f t="shared" si="6"/>
        <v>0</v>
      </c>
      <c r="BC21" s="132">
        <f t="shared" si="7"/>
        <v>0</v>
      </c>
      <c r="BD21" s="132">
        <f t="shared" si="8"/>
        <v>0</v>
      </c>
      <c r="BE21" s="132">
        <f t="shared" si="9"/>
        <v>0</v>
      </c>
      <c r="BF21" s="132">
        <f t="shared" si="10"/>
        <v>0</v>
      </c>
      <c r="BG21" s="132">
        <f t="shared" si="11"/>
        <v>0</v>
      </c>
      <c r="BH21" s="133">
        <f t="shared" si="12"/>
        <v>0</v>
      </c>
      <c r="BT21" s="135" t="str">
        <f t="shared" si="13"/>
        <v xml:space="preserve"> </v>
      </c>
      <c r="BU21" s="135" t="str">
        <f t="shared" si="14"/>
        <v xml:space="preserve"> </v>
      </c>
      <c r="BV21" s="135" t="str">
        <f t="shared" si="15"/>
        <v xml:space="preserve"> </v>
      </c>
      <c r="BW21" s="135" t="str">
        <f t="shared" si="16"/>
        <v xml:space="preserve"> </v>
      </c>
      <c r="BX21" s="135" t="str">
        <f t="shared" si="17"/>
        <v xml:space="preserve"> </v>
      </c>
      <c r="BY21" s="135" t="str">
        <f t="shared" si="18"/>
        <v xml:space="preserve"> </v>
      </c>
      <c r="BZ21" s="135" t="str">
        <f t="shared" si="19"/>
        <v xml:space="preserve"> </v>
      </c>
      <c r="CA21" s="135" t="str">
        <f t="shared" si="20"/>
        <v xml:space="preserve"> </v>
      </c>
      <c r="CB21" s="135" t="str">
        <f t="shared" si="21"/>
        <v xml:space="preserve"> </v>
      </c>
      <c r="CC21" s="136" t="e">
        <f t="shared" si="22"/>
        <v>#DIV/0!</v>
      </c>
      <c r="CD21" s="137">
        <f t="shared" si="23"/>
        <v>0</v>
      </c>
      <c r="CE21" s="137" t="e">
        <f t="shared" si="24"/>
        <v>#DIV/0!</v>
      </c>
    </row>
    <row r="22" spans="2:83" s="134" customFormat="1" ht="15.75" thickBot="1">
      <c r="B22" s="187">
        <v>18</v>
      </c>
      <c r="C22" s="189"/>
      <c r="D22" s="189"/>
      <c r="E22" s="190"/>
      <c r="F22" s="191"/>
      <c r="G22" s="189"/>
      <c r="H22" s="192"/>
      <c r="I22" s="193"/>
      <c r="J22" s="189"/>
      <c r="K22" s="189"/>
      <c r="L22" s="392"/>
      <c r="M22" s="392"/>
      <c r="N22" s="193"/>
      <c r="O22" s="193"/>
      <c r="P22" s="182"/>
      <c r="Q22" s="183"/>
      <c r="R22" s="183"/>
      <c r="S22" s="183"/>
      <c r="T22" s="183"/>
      <c r="U22" s="183"/>
      <c r="V22" s="183"/>
      <c r="W22" s="183"/>
      <c r="X22" s="183"/>
      <c r="Y22" s="184"/>
      <c r="Z22" s="194"/>
      <c r="AA22" s="195"/>
      <c r="AB22" s="196" t="e">
        <f t="shared" si="0"/>
        <v>#DIV/0!</v>
      </c>
      <c r="AC22" s="130">
        <f t="shared" si="43"/>
        <v>0</v>
      </c>
      <c r="AD22" s="131">
        <f t="shared" si="25"/>
        <v>0</v>
      </c>
      <c r="AE22" s="132">
        <f t="shared" si="26"/>
        <v>0</v>
      </c>
      <c r="AF22" s="132">
        <f t="shared" si="27"/>
        <v>0</v>
      </c>
      <c r="AG22" s="132">
        <f t="shared" si="28"/>
        <v>0</v>
      </c>
      <c r="AH22" s="132">
        <f t="shared" si="29"/>
        <v>0</v>
      </c>
      <c r="AI22" s="132">
        <f t="shared" si="30"/>
        <v>0</v>
      </c>
      <c r="AJ22" s="132">
        <f t="shared" si="31"/>
        <v>0</v>
      </c>
      <c r="AK22" s="132">
        <f t="shared" si="32"/>
        <v>0</v>
      </c>
      <c r="AL22" s="133">
        <f t="shared" si="33"/>
        <v>0</v>
      </c>
      <c r="AN22" s="131">
        <f t="shared" si="44"/>
        <v>0</v>
      </c>
      <c r="AO22" s="131">
        <f t="shared" si="34"/>
        <v>0</v>
      </c>
      <c r="AP22" s="132">
        <f t="shared" si="35"/>
        <v>0</v>
      </c>
      <c r="AQ22" s="132">
        <f t="shared" si="36"/>
        <v>0</v>
      </c>
      <c r="AR22" s="132">
        <f t="shared" si="37"/>
        <v>0</v>
      </c>
      <c r="AS22" s="132">
        <f t="shared" si="38"/>
        <v>0</v>
      </c>
      <c r="AT22" s="132">
        <f t="shared" si="39"/>
        <v>0</v>
      </c>
      <c r="AU22" s="132">
        <f t="shared" si="40"/>
        <v>0</v>
      </c>
      <c r="AV22" s="132">
        <f t="shared" si="41"/>
        <v>0</v>
      </c>
      <c r="AW22" s="133">
        <f t="shared" si="42"/>
        <v>0</v>
      </c>
      <c r="AY22" s="131">
        <f t="shared" si="3"/>
        <v>0</v>
      </c>
      <c r="AZ22" s="131">
        <f t="shared" si="4"/>
        <v>0</v>
      </c>
      <c r="BA22" s="132">
        <f t="shared" si="5"/>
        <v>0</v>
      </c>
      <c r="BB22" s="132">
        <f t="shared" si="6"/>
        <v>0</v>
      </c>
      <c r="BC22" s="132">
        <f t="shared" si="7"/>
        <v>0</v>
      </c>
      <c r="BD22" s="132">
        <f t="shared" si="8"/>
        <v>0</v>
      </c>
      <c r="BE22" s="132">
        <f t="shared" si="9"/>
        <v>0</v>
      </c>
      <c r="BF22" s="132">
        <f t="shared" si="10"/>
        <v>0</v>
      </c>
      <c r="BG22" s="132">
        <f t="shared" si="11"/>
        <v>0</v>
      </c>
      <c r="BH22" s="133">
        <f t="shared" si="12"/>
        <v>0</v>
      </c>
      <c r="BT22" s="135" t="str">
        <f t="shared" si="13"/>
        <v xml:space="preserve"> </v>
      </c>
      <c r="BU22" s="135" t="str">
        <f t="shared" si="14"/>
        <v xml:space="preserve"> </v>
      </c>
      <c r="BV22" s="135" t="str">
        <f t="shared" si="15"/>
        <v xml:space="preserve"> </v>
      </c>
      <c r="BW22" s="135" t="str">
        <f t="shared" si="16"/>
        <v xml:space="preserve"> </v>
      </c>
      <c r="BX22" s="135" t="str">
        <f t="shared" si="17"/>
        <v xml:space="preserve"> </v>
      </c>
      <c r="BY22" s="135" t="str">
        <f t="shared" si="18"/>
        <v xml:space="preserve"> </v>
      </c>
      <c r="BZ22" s="135" t="str">
        <f t="shared" si="19"/>
        <v xml:space="preserve"> </v>
      </c>
      <c r="CA22" s="135" t="str">
        <f t="shared" si="20"/>
        <v xml:space="preserve"> </v>
      </c>
      <c r="CB22" s="135" t="str">
        <f t="shared" si="21"/>
        <v xml:space="preserve"> </v>
      </c>
      <c r="CC22" s="136" t="e">
        <f t="shared" si="22"/>
        <v>#DIV/0!</v>
      </c>
      <c r="CD22" s="137">
        <f t="shared" si="23"/>
        <v>0</v>
      </c>
      <c r="CE22" s="137" t="e">
        <f t="shared" si="24"/>
        <v>#DIV/0!</v>
      </c>
    </row>
    <row r="23" spans="2:83" s="134" customFormat="1" ht="15.75" thickBot="1">
      <c r="B23" s="194">
        <v>19</v>
      </c>
      <c r="C23" s="197"/>
      <c r="D23" s="197"/>
      <c r="E23" s="203"/>
      <c r="F23" s="199"/>
      <c r="G23" s="197"/>
      <c r="H23" s="200"/>
      <c r="I23" s="201"/>
      <c r="J23" s="197"/>
      <c r="K23" s="197"/>
      <c r="L23" s="392"/>
      <c r="M23" s="392"/>
      <c r="N23" s="193"/>
      <c r="O23" s="193"/>
      <c r="P23" s="182"/>
      <c r="Q23" s="183"/>
      <c r="R23" s="183"/>
      <c r="S23" s="183"/>
      <c r="T23" s="183"/>
      <c r="U23" s="183"/>
      <c r="V23" s="183"/>
      <c r="W23" s="183"/>
      <c r="X23" s="183"/>
      <c r="Y23" s="184"/>
      <c r="Z23" s="194"/>
      <c r="AA23" s="195"/>
      <c r="AB23" s="196" t="e">
        <f t="shared" si="0"/>
        <v>#DIV/0!</v>
      </c>
      <c r="AC23" s="130">
        <f t="shared" si="43"/>
        <v>0</v>
      </c>
      <c r="AD23" s="131">
        <f t="shared" si="25"/>
        <v>0</v>
      </c>
      <c r="AE23" s="132">
        <f t="shared" si="26"/>
        <v>0</v>
      </c>
      <c r="AF23" s="132">
        <f t="shared" si="27"/>
        <v>0</v>
      </c>
      <c r="AG23" s="132">
        <f t="shared" si="28"/>
        <v>0</v>
      </c>
      <c r="AH23" s="132">
        <f t="shared" si="29"/>
        <v>0</v>
      </c>
      <c r="AI23" s="132">
        <f t="shared" si="30"/>
        <v>0</v>
      </c>
      <c r="AJ23" s="132">
        <f t="shared" si="31"/>
        <v>0</v>
      </c>
      <c r="AK23" s="132">
        <f t="shared" si="32"/>
        <v>0</v>
      </c>
      <c r="AL23" s="133">
        <f t="shared" si="33"/>
        <v>0</v>
      </c>
      <c r="AN23" s="131">
        <f t="shared" si="44"/>
        <v>0</v>
      </c>
      <c r="AO23" s="131">
        <f t="shared" si="34"/>
        <v>0</v>
      </c>
      <c r="AP23" s="132">
        <f t="shared" si="35"/>
        <v>0</v>
      </c>
      <c r="AQ23" s="132">
        <f t="shared" si="36"/>
        <v>0</v>
      </c>
      <c r="AR23" s="132">
        <f t="shared" si="37"/>
        <v>0</v>
      </c>
      <c r="AS23" s="132">
        <f t="shared" si="38"/>
        <v>0</v>
      </c>
      <c r="AT23" s="132">
        <f t="shared" si="39"/>
        <v>0</v>
      </c>
      <c r="AU23" s="132">
        <f t="shared" si="40"/>
        <v>0</v>
      </c>
      <c r="AV23" s="132">
        <f t="shared" si="41"/>
        <v>0</v>
      </c>
      <c r="AW23" s="133">
        <f t="shared" si="42"/>
        <v>0</v>
      </c>
      <c r="AY23" s="131">
        <f t="shared" si="3"/>
        <v>0</v>
      </c>
      <c r="AZ23" s="131">
        <f t="shared" si="4"/>
        <v>0</v>
      </c>
      <c r="BA23" s="132">
        <f t="shared" si="5"/>
        <v>0</v>
      </c>
      <c r="BB23" s="132">
        <f t="shared" si="6"/>
        <v>0</v>
      </c>
      <c r="BC23" s="132">
        <f t="shared" si="7"/>
        <v>0</v>
      </c>
      <c r="BD23" s="132">
        <f t="shared" si="8"/>
        <v>0</v>
      </c>
      <c r="BE23" s="132">
        <f t="shared" si="9"/>
        <v>0</v>
      </c>
      <c r="BF23" s="132">
        <f t="shared" si="10"/>
        <v>0</v>
      </c>
      <c r="BG23" s="132">
        <f t="shared" si="11"/>
        <v>0</v>
      </c>
      <c r="BH23" s="133">
        <f t="shared" si="12"/>
        <v>0</v>
      </c>
      <c r="BT23" s="135" t="str">
        <f t="shared" si="13"/>
        <v xml:space="preserve"> </v>
      </c>
      <c r="BU23" s="135" t="str">
        <f t="shared" si="14"/>
        <v xml:space="preserve"> </v>
      </c>
      <c r="BV23" s="135" t="str">
        <f t="shared" si="15"/>
        <v xml:space="preserve"> </v>
      </c>
      <c r="BW23" s="135" t="str">
        <f t="shared" si="16"/>
        <v xml:space="preserve"> </v>
      </c>
      <c r="BX23" s="135" t="str">
        <f t="shared" si="17"/>
        <v xml:space="preserve"> </v>
      </c>
      <c r="BY23" s="135" t="str">
        <f t="shared" si="18"/>
        <v xml:space="preserve"> </v>
      </c>
      <c r="BZ23" s="135" t="str">
        <f t="shared" si="19"/>
        <v xml:space="preserve"> </v>
      </c>
      <c r="CA23" s="135" t="str">
        <f t="shared" si="20"/>
        <v xml:space="preserve"> </v>
      </c>
      <c r="CB23" s="135" t="str">
        <f t="shared" si="21"/>
        <v xml:space="preserve"> </v>
      </c>
      <c r="CC23" s="136" t="e">
        <f t="shared" si="22"/>
        <v>#DIV/0!</v>
      </c>
      <c r="CD23" s="137">
        <f t="shared" si="23"/>
        <v>0</v>
      </c>
      <c r="CE23" s="137" t="e">
        <f t="shared" si="24"/>
        <v>#DIV/0!</v>
      </c>
    </row>
    <row r="24" spans="2:83" s="134" customFormat="1" ht="15.75" thickBot="1">
      <c r="B24" s="187">
        <v>20</v>
      </c>
      <c r="C24" s="188"/>
      <c r="D24" s="189"/>
      <c r="E24" s="190"/>
      <c r="F24" s="191"/>
      <c r="G24" s="189"/>
      <c r="H24" s="192"/>
      <c r="I24" s="193"/>
      <c r="J24" s="189"/>
      <c r="K24" s="189"/>
      <c r="L24" s="392"/>
      <c r="M24" s="392"/>
      <c r="N24" s="193"/>
      <c r="O24" s="193"/>
      <c r="P24" s="182"/>
      <c r="Q24" s="183"/>
      <c r="R24" s="183"/>
      <c r="S24" s="183"/>
      <c r="T24" s="183"/>
      <c r="U24" s="183"/>
      <c r="V24" s="183"/>
      <c r="W24" s="183"/>
      <c r="X24" s="183"/>
      <c r="Y24" s="184"/>
      <c r="Z24" s="194"/>
      <c r="AA24" s="195"/>
      <c r="AB24" s="196" t="e">
        <f t="shared" si="0"/>
        <v>#DIV/0!</v>
      </c>
      <c r="AC24" s="130">
        <f t="shared" si="43"/>
        <v>0</v>
      </c>
      <c r="AD24" s="131">
        <f t="shared" si="25"/>
        <v>0</v>
      </c>
      <c r="AE24" s="132">
        <f t="shared" si="26"/>
        <v>0</v>
      </c>
      <c r="AF24" s="132">
        <f t="shared" si="27"/>
        <v>0</v>
      </c>
      <c r="AG24" s="132">
        <f t="shared" si="28"/>
        <v>0</v>
      </c>
      <c r="AH24" s="132">
        <f t="shared" si="29"/>
        <v>0</v>
      </c>
      <c r="AI24" s="132">
        <f t="shared" si="30"/>
        <v>0</v>
      </c>
      <c r="AJ24" s="132">
        <f t="shared" si="31"/>
        <v>0</v>
      </c>
      <c r="AK24" s="132">
        <f t="shared" si="32"/>
        <v>0</v>
      </c>
      <c r="AL24" s="133">
        <f t="shared" si="33"/>
        <v>0</v>
      </c>
      <c r="AN24" s="131">
        <f t="shared" si="44"/>
        <v>0</v>
      </c>
      <c r="AO24" s="131">
        <f t="shared" si="34"/>
        <v>0</v>
      </c>
      <c r="AP24" s="132">
        <f t="shared" si="35"/>
        <v>0</v>
      </c>
      <c r="AQ24" s="132">
        <f t="shared" si="36"/>
        <v>0</v>
      </c>
      <c r="AR24" s="132">
        <f t="shared" si="37"/>
        <v>0</v>
      </c>
      <c r="AS24" s="132">
        <f t="shared" si="38"/>
        <v>0</v>
      </c>
      <c r="AT24" s="132">
        <f t="shared" si="39"/>
        <v>0</v>
      </c>
      <c r="AU24" s="132">
        <f t="shared" si="40"/>
        <v>0</v>
      </c>
      <c r="AV24" s="132">
        <f t="shared" si="41"/>
        <v>0</v>
      </c>
      <c r="AW24" s="133">
        <f t="shared" si="42"/>
        <v>0</v>
      </c>
      <c r="AY24" s="131">
        <f t="shared" si="3"/>
        <v>0</v>
      </c>
      <c r="AZ24" s="131">
        <f t="shared" si="4"/>
        <v>0</v>
      </c>
      <c r="BA24" s="132">
        <f t="shared" si="5"/>
        <v>0</v>
      </c>
      <c r="BB24" s="132">
        <f t="shared" si="6"/>
        <v>0</v>
      </c>
      <c r="BC24" s="132">
        <f t="shared" si="7"/>
        <v>0</v>
      </c>
      <c r="BD24" s="132">
        <f t="shared" si="8"/>
        <v>0</v>
      </c>
      <c r="BE24" s="132">
        <f t="shared" si="9"/>
        <v>0</v>
      </c>
      <c r="BF24" s="132">
        <f t="shared" si="10"/>
        <v>0</v>
      </c>
      <c r="BG24" s="132">
        <f t="shared" si="11"/>
        <v>0</v>
      </c>
      <c r="BH24" s="133">
        <f t="shared" si="12"/>
        <v>0</v>
      </c>
      <c r="BT24" s="135" t="str">
        <f t="shared" si="13"/>
        <v xml:space="preserve"> </v>
      </c>
      <c r="BU24" s="135" t="str">
        <f t="shared" si="14"/>
        <v xml:space="preserve"> </v>
      </c>
      <c r="BV24" s="135" t="str">
        <f t="shared" si="15"/>
        <v xml:space="preserve"> </v>
      </c>
      <c r="BW24" s="135" t="str">
        <f t="shared" si="16"/>
        <v xml:space="preserve"> </v>
      </c>
      <c r="BX24" s="135" t="str">
        <f t="shared" si="17"/>
        <v xml:space="preserve"> </v>
      </c>
      <c r="BY24" s="135" t="str">
        <f t="shared" si="18"/>
        <v xml:space="preserve"> </v>
      </c>
      <c r="BZ24" s="135" t="str">
        <f t="shared" si="19"/>
        <v xml:space="preserve"> </v>
      </c>
      <c r="CA24" s="135" t="str">
        <f t="shared" si="20"/>
        <v xml:space="preserve"> </v>
      </c>
      <c r="CB24" s="135" t="str">
        <f t="shared" si="21"/>
        <v xml:space="preserve"> </v>
      </c>
      <c r="CC24" s="136" t="e">
        <f t="shared" si="22"/>
        <v>#DIV/0!</v>
      </c>
      <c r="CD24" s="137">
        <f t="shared" si="23"/>
        <v>0</v>
      </c>
      <c r="CE24" s="137" t="e">
        <f t="shared" si="24"/>
        <v>#DIV/0!</v>
      </c>
    </row>
    <row r="25" spans="2:83" s="134" customFormat="1" ht="15.75" thickBot="1">
      <c r="B25" s="194">
        <v>21</v>
      </c>
      <c r="C25" s="202"/>
      <c r="D25" s="197"/>
      <c r="E25" s="203"/>
      <c r="F25" s="199"/>
      <c r="G25" s="197"/>
      <c r="H25" s="200"/>
      <c r="I25" s="201"/>
      <c r="J25" s="197"/>
      <c r="K25" s="197"/>
      <c r="L25" s="392"/>
      <c r="M25" s="392"/>
      <c r="N25" s="193"/>
      <c r="O25" s="193"/>
      <c r="P25" s="182"/>
      <c r="Q25" s="183"/>
      <c r="R25" s="183"/>
      <c r="S25" s="183"/>
      <c r="T25" s="183"/>
      <c r="U25" s="183"/>
      <c r="V25" s="183"/>
      <c r="W25" s="183"/>
      <c r="X25" s="183"/>
      <c r="Y25" s="184"/>
      <c r="Z25" s="194"/>
      <c r="AA25" s="195"/>
      <c r="AB25" s="196" t="e">
        <f t="shared" si="0"/>
        <v>#DIV/0!</v>
      </c>
      <c r="AC25" s="130">
        <f t="shared" si="43"/>
        <v>0</v>
      </c>
      <c r="AD25" s="131">
        <f t="shared" si="25"/>
        <v>0</v>
      </c>
      <c r="AE25" s="132">
        <f t="shared" si="26"/>
        <v>0</v>
      </c>
      <c r="AF25" s="132">
        <f t="shared" si="27"/>
        <v>0</v>
      </c>
      <c r="AG25" s="132">
        <f t="shared" si="28"/>
        <v>0</v>
      </c>
      <c r="AH25" s="132">
        <f t="shared" si="29"/>
        <v>0</v>
      </c>
      <c r="AI25" s="132">
        <f t="shared" si="30"/>
        <v>0</v>
      </c>
      <c r="AJ25" s="132">
        <f t="shared" si="31"/>
        <v>0</v>
      </c>
      <c r="AK25" s="132">
        <f t="shared" si="32"/>
        <v>0</v>
      </c>
      <c r="AL25" s="133">
        <f t="shared" si="33"/>
        <v>0</v>
      </c>
      <c r="AN25" s="131">
        <f t="shared" si="44"/>
        <v>0</v>
      </c>
      <c r="AO25" s="131">
        <f t="shared" si="34"/>
        <v>0</v>
      </c>
      <c r="AP25" s="132">
        <f t="shared" si="35"/>
        <v>0</v>
      </c>
      <c r="AQ25" s="132">
        <f t="shared" si="36"/>
        <v>0</v>
      </c>
      <c r="AR25" s="132">
        <f t="shared" si="37"/>
        <v>0</v>
      </c>
      <c r="AS25" s="132">
        <f t="shared" si="38"/>
        <v>0</v>
      </c>
      <c r="AT25" s="132">
        <f t="shared" si="39"/>
        <v>0</v>
      </c>
      <c r="AU25" s="132">
        <f t="shared" si="40"/>
        <v>0</v>
      </c>
      <c r="AV25" s="132">
        <f t="shared" si="41"/>
        <v>0</v>
      </c>
      <c r="AW25" s="133">
        <f t="shared" si="42"/>
        <v>0</v>
      </c>
      <c r="AY25" s="131">
        <f t="shared" si="3"/>
        <v>0</v>
      </c>
      <c r="AZ25" s="131">
        <f t="shared" si="4"/>
        <v>0</v>
      </c>
      <c r="BA25" s="132">
        <f t="shared" si="5"/>
        <v>0</v>
      </c>
      <c r="BB25" s="132">
        <f t="shared" si="6"/>
        <v>0</v>
      </c>
      <c r="BC25" s="132">
        <f t="shared" si="7"/>
        <v>0</v>
      </c>
      <c r="BD25" s="132">
        <f t="shared" si="8"/>
        <v>0</v>
      </c>
      <c r="BE25" s="132">
        <f t="shared" si="9"/>
        <v>0</v>
      </c>
      <c r="BF25" s="132">
        <f t="shared" si="10"/>
        <v>0</v>
      </c>
      <c r="BG25" s="132">
        <f t="shared" si="11"/>
        <v>0</v>
      </c>
      <c r="BH25" s="133">
        <f t="shared" si="12"/>
        <v>0</v>
      </c>
      <c r="BT25" s="135" t="str">
        <f t="shared" si="13"/>
        <v xml:space="preserve"> </v>
      </c>
      <c r="BU25" s="135" t="str">
        <f t="shared" si="14"/>
        <v xml:space="preserve"> </v>
      </c>
      <c r="BV25" s="135" t="str">
        <f t="shared" si="15"/>
        <v xml:space="preserve"> </v>
      </c>
      <c r="BW25" s="135" t="str">
        <f t="shared" si="16"/>
        <v xml:space="preserve"> </v>
      </c>
      <c r="BX25" s="135" t="str">
        <f t="shared" si="17"/>
        <v xml:space="preserve"> </v>
      </c>
      <c r="BY25" s="135" t="str">
        <f t="shared" si="18"/>
        <v xml:space="preserve"> </v>
      </c>
      <c r="BZ25" s="135" t="str">
        <f t="shared" si="19"/>
        <v xml:space="preserve"> </v>
      </c>
      <c r="CA25" s="135" t="str">
        <f t="shared" si="20"/>
        <v xml:space="preserve"> </v>
      </c>
      <c r="CB25" s="135" t="str">
        <f t="shared" si="21"/>
        <v xml:space="preserve"> </v>
      </c>
      <c r="CC25" s="136" t="e">
        <f t="shared" si="22"/>
        <v>#DIV/0!</v>
      </c>
      <c r="CD25" s="137">
        <f t="shared" si="23"/>
        <v>0</v>
      </c>
      <c r="CE25" s="137" t="e">
        <f t="shared" si="24"/>
        <v>#DIV/0!</v>
      </c>
    </row>
    <row r="26" spans="2:83" s="134" customFormat="1" ht="15" customHeight="1" thickBot="1">
      <c r="B26" s="187">
        <v>22</v>
      </c>
      <c r="C26" s="189"/>
      <c r="D26" s="189"/>
      <c r="E26" s="190"/>
      <c r="F26" s="191"/>
      <c r="G26" s="189"/>
      <c r="H26" s="192"/>
      <c r="I26" s="193"/>
      <c r="J26" s="189"/>
      <c r="K26" s="189"/>
      <c r="L26" s="392"/>
      <c r="M26" s="392"/>
      <c r="N26" s="193"/>
      <c r="O26" s="193"/>
      <c r="P26" s="182"/>
      <c r="Q26" s="183"/>
      <c r="R26" s="183"/>
      <c r="S26" s="183"/>
      <c r="T26" s="183"/>
      <c r="U26" s="183"/>
      <c r="V26" s="183"/>
      <c r="W26" s="183"/>
      <c r="X26" s="183"/>
      <c r="Y26" s="184"/>
      <c r="Z26" s="194"/>
      <c r="AA26" s="195"/>
      <c r="AB26" s="196" t="e">
        <f t="shared" si="0"/>
        <v>#DIV/0!</v>
      </c>
      <c r="AC26" s="130">
        <f t="shared" si="43"/>
        <v>0</v>
      </c>
      <c r="AD26" s="131">
        <f t="shared" si="25"/>
        <v>0</v>
      </c>
      <c r="AE26" s="132">
        <f t="shared" si="26"/>
        <v>0</v>
      </c>
      <c r="AF26" s="132">
        <f t="shared" si="27"/>
        <v>0</v>
      </c>
      <c r="AG26" s="132">
        <f t="shared" si="28"/>
        <v>0</v>
      </c>
      <c r="AH26" s="132">
        <f t="shared" si="29"/>
        <v>0</v>
      </c>
      <c r="AI26" s="132">
        <f t="shared" si="30"/>
        <v>0</v>
      </c>
      <c r="AJ26" s="132">
        <f t="shared" si="31"/>
        <v>0</v>
      </c>
      <c r="AK26" s="132">
        <f t="shared" si="32"/>
        <v>0</v>
      </c>
      <c r="AL26" s="133">
        <f t="shared" si="33"/>
        <v>0</v>
      </c>
      <c r="AN26" s="131">
        <f t="shared" si="44"/>
        <v>0</v>
      </c>
      <c r="AO26" s="131">
        <f t="shared" si="34"/>
        <v>0</v>
      </c>
      <c r="AP26" s="132">
        <f t="shared" si="35"/>
        <v>0</v>
      </c>
      <c r="AQ26" s="132">
        <f t="shared" si="36"/>
        <v>0</v>
      </c>
      <c r="AR26" s="132">
        <f t="shared" si="37"/>
        <v>0</v>
      </c>
      <c r="AS26" s="132">
        <f t="shared" si="38"/>
        <v>0</v>
      </c>
      <c r="AT26" s="132">
        <f t="shared" si="39"/>
        <v>0</v>
      </c>
      <c r="AU26" s="132">
        <f t="shared" si="40"/>
        <v>0</v>
      </c>
      <c r="AV26" s="132">
        <f t="shared" si="41"/>
        <v>0</v>
      </c>
      <c r="AW26" s="133">
        <f t="shared" si="42"/>
        <v>0</v>
      </c>
      <c r="AY26" s="131">
        <f t="shared" si="3"/>
        <v>0</v>
      </c>
      <c r="AZ26" s="131">
        <f t="shared" si="4"/>
        <v>0</v>
      </c>
      <c r="BA26" s="132">
        <f t="shared" si="5"/>
        <v>0</v>
      </c>
      <c r="BB26" s="132">
        <f t="shared" si="6"/>
        <v>0</v>
      </c>
      <c r="BC26" s="132">
        <f t="shared" si="7"/>
        <v>0</v>
      </c>
      <c r="BD26" s="132">
        <f t="shared" si="8"/>
        <v>0</v>
      </c>
      <c r="BE26" s="132">
        <f t="shared" si="9"/>
        <v>0</v>
      </c>
      <c r="BF26" s="132">
        <f t="shared" si="10"/>
        <v>0</v>
      </c>
      <c r="BG26" s="132">
        <f t="shared" si="11"/>
        <v>0</v>
      </c>
      <c r="BH26" s="133">
        <f t="shared" si="12"/>
        <v>0</v>
      </c>
      <c r="BT26" s="135" t="str">
        <f t="shared" si="13"/>
        <v xml:space="preserve"> </v>
      </c>
      <c r="BU26" s="135" t="str">
        <f t="shared" si="14"/>
        <v xml:space="preserve"> </v>
      </c>
      <c r="BV26" s="135" t="str">
        <f t="shared" si="15"/>
        <v xml:space="preserve"> </v>
      </c>
      <c r="BW26" s="135" t="str">
        <f t="shared" si="16"/>
        <v xml:space="preserve"> </v>
      </c>
      <c r="BX26" s="135" t="str">
        <f t="shared" si="17"/>
        <v xml:space="preserve"> </v>
      </c>
      <c r="BY26" s="135" t="str">
        <f t="shared" si="18"/>
        <v xml:space="preserve"> </v>
      </c>
      <c r="BZ26" s="135" t="str">
        <f t="shared" si="19"/>
        <v xml:space="preserve"> </v>
      </c>
      <c r="CA26" s="135" t="str">
        <f t="shared" si="20"/>
        <v xml:space="preserve"> </v>
      </c>
      <c r="CB26" s="135" t="str">
        <f t="shared" si="21"/>
        <v xml:space="preserve"> </v>
      </c>
      <c r="CC26" s="136" t="e">
        <f t="shared" si="22"/>
        <v>#DIV/0!</v>
      </c>
      <c r="CD26" s="137">
        <f t="shared" si="23"/>
        <v>0</v>
      </c>
      <c r="CE26" s="137" t="e">
        <f t="shared" si="24"/>
        <v>#DIV/0!</v>
      </c>
    </row>
    <row r="27" spans="2:83" s="134" customFormat="1" ht="15.75" thickBot="1">
      <c r="B27" s="194">
        <v>23</v>
      </c>
      <c r="C27" s="197"/>
      <c r="D27" s="197"/>
      <c r="E27" s="198"/>
      <c r="F27" s="199"/>
      <c r="G27" s="197"/>
      <c r="H27" s="200"/>
      <c r="I27" s="201"/>
      <c r="J27" s="197"/>
      <c r="K27" s="197"/>
      <c r="L27" s="392"/>
      <c r="M27" s="392"/>
      <c r="N27" s="193"/>
      <c r="O27" s="193"/>
      <c r="P27" s="182"/>
      <c r="Q27" s="183"/>
      <c r="R27" s="183"/>
      <c r="S27" s="183"/>
      <c r="T27" s="183"/>
      <c r="U27" s="183"/>
      <c r="V27" s="183"/>
      <c r="W27" s="183"/>
      <c r="X27" s="183"/>
      <c r="Y27" s="184"/>
      <c r="Z27" s="194"/>
      <c r="AA27" s="195"/>
      <c r="AB27" s="196" t="e">
        <f t="shared" si="0"/>
        <v>#DIV/0!</v>
      </c>
      <c r="AC27" s="130">
        <f t="shared" si="43"/>
        <v>0</v>
      </c>
      <c r="AD27" s="131">
        <f t="shared" si="25"/>
        <v>0</v>
      </c>
      <c r="AE27" s="132">
        <f t="shared" si="26"/>
        <v>0</v>
      </c>
      <c r="AF27" s="132">
        <f t="shared" si="27"/>
        <v>0</v>
      </c>
      <c r="AG27" s="132">
        <f t="shared" si="28"/>
        <v>0</v>
      </c>
      <c r="AH27" s="132">
        <f t="shared" si="29"/>
        <v>0</v>
      </c>
      <c r="AI27" s="132">
        <f t="shared" si="30"/>
        <v>0</v>
      </c>
      <c r="AJ27" s="132">
        <f t="shared" si="31"/>
        <v>0</v>
      </c>
      <c r="AK27" s="132">
        <f t="shared" si="32"/>
        <v>0</v>
      </c>
      <c r="AL27" s="133">
        <f t="shared" si="33"/>
        <v>0</v>
      </c>
      <c r="AN27" s="131">
        <f t="shared" si="44"/>
        <v>0</v>
      </c>
      <c r="AO27" s="131">
        <f t="shared" si="34"/>
        <v>0</v>
      </c>
      <c r="AP27" s="132">
        <f t="shared" si="35"/>
        <v>0</v>
      </c>
      <c r="AQ27" s="132">
        <f t="shared" si="36"/>
        <v>0</v>
      </c>
      <c r="AR27" s="132">
        <f t="shared" si="37"/>
        <v>0</v>
      </c>
      <c r="AS27" s="132">
        <f t="shared" si="38"/>
        <v>0</v>
      </c>
      <c r="AT27" s="132">
        <f t="shared" si="39"/>
        <v>0</v>
      </c>
      <c r="AU27" s="132">
        <f t="shared" si="40"/>
        <v>0</v>
      </c>
      <c r="AV27" s="132">
        <f t="shared" si="41"/>
        <v>0</v>
      </c>
      <c r="AW27" s="133">
        <f t="shared" si="42"/>
        <v>0</v>
      </c>
      <c r="AY27" s="131">
        <f t="shared" si="3"/>
        <v>0</v>
      </c>
      <c r="AZ27" s="131">
        <f t="shared" si="4"/>
        <v>0</v>
      </c>
      <c r="BA27" s="132">
        <f t="shared" si="5"/>
        <v>0</v>
      </c>
      <c r="BB27" s="132">
        <f t="shared" si="6"/>
        <v>0</v>
      </c>
      <c r="BC27" s="132">
        <f t="shared" si="7"/>
        <v>0</v>
      </c>
      <c r="BD27" s="132">
        <f t="shared" si="8"/>
        <v>0</v>
      </c>
      <c r="BE27" s="132">
        <f t="shared" si="9"/>
        <v>0</v>
      </c>
      <c r="BF27" s="132">
        <f t="shared" si="10"/>
        <v>0</v>
      </c>
      <c r="BG27" s="132">
        <f t="shared" si="11"/>
        <v>0</v>
      </c>
      <c r="BH27" s="133">
        <f t="shared" si="12"/>
        <v>0</v>
      </c>
      <c r="BT27" s="135" t="str">
        <f t="shared" si="13"/>
        <v xml:space="preserve"> </v>
      </c>
      <c r="BU27" s="135" t="str">
        <f t="shared" si="14"/>
        <v xml:space="preserve"> </v>
      </c>
      <c r="BV27" s="135" t="str">
        <f t="shared" si="15"/>
        <v xml:space="preserve"> </v>
      </c>
      <c r="BW27" s="135" t="str">
        <f t="shared" si="16"/>
        <v xml:space="preserve"> </v>
      </c>
      <c r="BX27" s="135" t="str">
        <f t="shared" si="17"/>
        <v xml:space="preserve"> </v>
      </c>
      <c r="BY27" s="135" t="str">
        <f t="shared" si="18"/>
        <v xml:space="preserve"> </v>
      </c>
      <c r="BZ27" s="135" t="str">
        <f t="shared" si="19"/>
        <v xml:space="preserve"> </v>
      </c>
      <c r="CA27" s="135" t="str">
        <f t="shared" si="20"/>
        <v xml:space="preserve"> </v>
      </c>
      <c r="CB27" s="135" t="str">
        <f t="shared" si="21"/>
        <v xml:space="preserve"> </v>
      </c>
      <c r="CC27" s="136" t="e">
        <f t="shared" si="22"/>
        <v>#DIV/0!</v>
      </c>
      <c r="CD27" s="137">
        <f t="shared" si="23"/>
        <v>0</v>
      </c>
      <c r="CE27" s="137" t="e">
        <f t="shared" si="24"/>
        <v>#DIV/0!</v>
      </c>
    </row>
    <row r="28" spans="2:83" s="134" customFormat="1" ht="15.75" thickBot="1">
      <c r="B28" s="187">
        <v>24</v>
      </c>
      <c r="C28" s="189"/>
      <c r="D28" s="189"/>
      <c r="E28" s="190"/>
      <c r="F28" s="191"/>
      <c r="G28" s="189"/>
      <c r="H28" s="192"/>
      <c r="I28" s="193"/>
      <c r="J28" s="189"/>
      <c r="K28" s="189"/>
      <c r="L28" s="392"/>
      <c r="M28" s="392"/>
      <c r="N28" s="193"/>
      <c r="O28" s="193"/>
      <c r="P28" s="182"/>
      <c r="Q28" s="183"/>
      <c r="R28" s="183"/>
      <c r="S28" s="183"/>
      <c r="T28" s="183"/>
      <c r="U28" s="183"/>
      <c r="V28" s="183"/>
      <c r="W28" s="183"/>
      <c r="X28" s="183"/>
      <c r="Y28" s="184"/>
      <c r="Z28" s="194"/>
      <c r="AA28" s="195"/>
      <c r="AB28" s="196" t="e">
        <f t="shared" si="0"/>
        <v>#DIV/0!</v>
      </c>
      <c r="AC28" s="130">
        <f t="shared" si="43"/>
        <v>0</v>
      </c>
      <c r="AD28" s="131">
        <f t="shared" si="25"/>
        <v>0</v>
      </c>
      <c r="AE28" s="132">
        <f t="shared" si="26"/>
        <v>0</v>
      </c>
      <c r="AF28" s="132">
        <f t="shared" si="27"/>
        <v>0</v>
      </c>
      <c r="AG28" s="132">
        <f t="shared" si="28"/>
        <v>0</v>
      </c>
      <c r="AH28" s="132">
        <f t="shared" si="29"/>
        <v>0</v>
      </c>
      <c r="AI28" s="132">
        <f t="shared" si="30"/>
        <v>0</v>
      </c>
      <c r="AJ28" s="132">
        <f t="shared" si="31"/>
        <v>0</v>
      </c>
      <c r="AK28" s="132">
        <f t="shared" si="32"/>
        <v>0</v>
      </c>
      <c r="AL28" s="133">
        <f t="shared" si="33"/>
        <v>0</v>
      </c>
      <c r="AN28" s="131">
        <f t="shared" si="44"/>
        <v>0</v>
      </c>
      <c r="AO28" s="131">
        <f t="shared" si="34"/>
        <v>0</v>
      </c>
      <c r="AP28" s="132">
        <f t="shared" si="35"/>
        <v>0</v>
      </c>
      <c r="AQ28" s="132">
        <f t="shared" si="36"/>
        <v>0</v>
      </c>
      <c r="AR28" s="132">
        <f t="shared" si="37"/>
        <v>0</v>
      </c>
      <c r="AS28" s="132">
        <f t="shared" si="38"/>
        <v>0</v>
      </c>
      <c r="AT28" s="132">
        <f t="shared" si="39"/>
        <v>0</v>
      </c>
      <c r="AU28" s="132">
        <f t="shared" si="40"/>
        <v>0</v>
      </c>
      <c r="AV28" s="132">
        <f t="shared" si="41"/>
        <v>0</v>
      </c>
      <c r="AW28" s="133">
        <f t="shared" si="42"/>
        <v>0</v>
      </c>
      <c r="AY28" s="131">
        <f t="shared" si="3"/>
        <v>0</v>
      </c>
      <c r="AZ28" s="131">
        <f t="shared" si="4"/>
        <v>0</v>
      </c>
      <c r="BA28" s="132">
        <f t="shared" si="5"/>
        <v>0</v>
      </c>
      <c r="BB28" s="132">
        <f t="shared" si="6"/>
        <v>0</v>
      </c>
      <c r="BC28" s="132">
        <f t="shared" si="7"/>
        <v>0</v>
      </c>
      <c r="BD28" s="132">
        <f t="shared" si="8"/>
        <v>0</v>
      </c>
      <c r="BE28" s="132">
        <f t="shared" si="9"/>
        <v>0</v>
      </c>
      <c r="BF28" s="132">
        <f t="shared" si="10"/>
        <v>0</v>
      </c>
      <c r="BG28" s="132">
        <f t="shared" si="11"/>
        <v>0</v>
      </c>
      <c r="BH28" s="133">
        <f t="shared" si="12"/>
        <v>0</v>
      </c>
      <c r="BT28" s="135" t="str">
        <f t="shared" si="13"/>
        <v xml:space="preserve"> </v>
      </c>
      <c r="BU28" s="135" t="str">
        <f t="shared" si="14"/>
        <v xml:space="preserve"> </v>
      </c>
      <c r="BV28" s="135" t="str">
        <f t="shared" si="15"/>
        <v xml:space="preserve"> </v>
      </c>
      <c r="BW28" s="135" t="str">
        <f t="shared" si="16"/>
        <v xml:space="preserve"> </v>
      </c>
      <c r="BX28" s="135" t="str">
        <f t="shared" si="17"/>
        <v xml:space="preserve"> </v>
      </c>
      <c r="BY28" s="135" t="str">
        <f t="shared" si="18"/>
        <v xml:space="preserve"> </v>
      </c>
      <c r="BZ28" s="135" t="str">
        <f t="shared" si="19"/>
        <v xml:space="preserve"> </v>
      </c>
      <c r="CA28" s="135" t="str">
        <f t="shared" si="20"/>
        <v xml:space="preserve"> </v>
      </c>
      <c r="CB28" s="135" t="str">
        <f t="shared" si="21"/>
        <v xml:space="preserve"> </v>
      </c>
      <c r="CC28" s="136" t="e">
        <f t="shared" si="22"/>
        <v>#DIV/0!</v>
      </c>
      <c r="CD28" s="137">
        <f t="shared" si="23"/>
        <v>0</v>
      </c>
      <c r="CE28" s="137" t="e">
        <f t="shared" si="24"/>
        <v>#DIV/0!</v>
      </c>
    </row>
    <row r="29" spans="2:83" s="134" customFormat="1" ht="15.75" thickBot="1">
      <c r="B29" s="194">
        <v>25</v>
      </c>
      <c r="C29" s="202"/>
      <c r="D29" s="197"/>
      <c r="E29" s="203"/>
      <c r="F29" s="199"/>
      <c r="G29" s="197"/>
      <c r="H29" s="200"/>
      <c r="I29" s="201"/>
      <c r="J29" s="197"/>
      <c r="K29" s="197"/>
      <c r="L29" s="392"/>
      <c r="M29" s="392"/>
      <c r="N29" s="193"/>
      <c r="O29" s="193"/>
      <c r="P29" s="182"/>
      <c r="Q29" s="183"/>
      <c r="R29" s="183"/>
      <c r="S29" s="183"/>
      <c r="T29" s="183"/>
      <c r="U29" s="183"/>
      <c r="V29" s="183"/>
      <c r="W29" s="183"/>
      <c r="X29" s="183"/>
      <c r="Y29" s="184"/>
      <c r="Z29" s="194"/>
      <c r="AA29" s="195"/>
      <c r="AB29" s="196" t="e">
        <f t="shared" si="0"/>
        <v>#DIV/0!</v>
      </c>
      <c r="AC29" s="130">
        <f t="shared" si="43"/>
        <v>0</v>
      </c>
      <c r="AD29" s="131">
        <f t="shared" si="25"/>
        <v>0</v>
      </c>
      <c r="AE29" s="132">
        <f t="shared" si="26"/>
        <v>0</v>
      </c>
      <c r="AF29" s="132">
        <f t="shared" si="27"/>
        <v>0</v>
      </c>
      <c r="AG29" s="132">
        <f t="shared" si="28"/>
        <v>0</v>
      </c>
      <c r="AH29" s="132">
        <f t="shared" si="29"/>
        <v>0</v>
      </c>
      <c r="AI29" s="132">
        <f t="shared" si="30"/>
        <v>0</v>
      </c>
      <c r="AJ29" s="132">
        <f t="shared" si="31"/>
        <v>0</v>
      </c>
      <c r="AK29" s="132">
        <f t="shared" si="32"/>
        <v>0</v>
      </c>
      <c r="AL29" s="133">
        <f t="shared" si="33"/>
        <v>0</v>
      </c>
      <c r="AN29" s="131">
        <f t="shared" si="44"/>
        <v>0</v>
      </c>
      <c r="AO29" s="131">
        <f t="shared" si="34"/>
        <v>0</v>
      </c>
      <c r="AP29" s="132">
        <f t="shared" si="35"/>
        <v>0</v>
      </c>
      <c r="AQ29" s="132">
        <f t="shared" si="36"/>
        <v>0</v>
      </c>
      <c r="AR29" s="132">
        <f t="shared" si="37"/>
        <v>0</v>
      </c>
      <c r="AS29" s="132">
        <f t="shared" si="38"/>
        <v>0</v>
      </c>
      <c r="AT29" s="132">
        <f t="shared" si="39"/>
        <v>0</v>
      </c>
      <c r="AU29" s="132">
        <f t="shared" si="40"/>
        <v>0</v>
      </c>
      <c r="AV29" s="132">
        <f t="shared" si="41"/>
        <v>0</v>
      </c>
      <c r="AW29" s="133">
        <f t="shared" si="42"/>
        <v>0</v>
      </c>
      <c r="AY29" s="131">
        <f t="shared" si="3"/>
        <v>0</v>
      </c>
      <c r="AZ29" s="131">
        <f t="shared" si="4"/>
        <v>0</v>
      </c>
      <c r="BA29" s="132">
        <f t="shared" si="5"/>
        <v>0</v>
      </c>
      <c r="BB29" s="132">
        <f t="shared" si="6"/>
        <v>0</v>
      </c>
      <c r="BC29" s="132">
        <f t="shared" si="7"/>
        <v>0</v>
      </c>
      <c r="BD29" s="132">
        <f t="shared" si="8"/>
        <v>0</v>
      </c>
      <c r="BE29" s="132">
        <f t="shared" si="9"/>
        <v>0</v>
      </c>
      <c r="BF29" s="132">
        <f t="shared" si="10"/>
        <v>0</v>
      </c>
      <c r="BG29" s="132">
        <f t="shared" si="11"/>
        <v>0</v>
      </c>
      <c r="BH29" s="133">
        <f t="shared" si="12"/>
        <v>0</v>
      </c>
      <c r="BT29" s="135" t="str">
        <f t="shared" si="13"/>
        <v xml:space="preserve"> </v>
      </c>
      <c r="BU29" s="135" t="str">
        <f t="shared" si="14"/>
        <v xml:space="preserve"> </v>
      </c>
      <c r="BV29" s="135" t="str">
        <f t="shared" si="15"/>
        <v xml:space="preserve"> </v>
      </c>
      <c r="BW29" s="135" t="str">
        <f t="shared" si="16"/>
        <v xml:space="preserve"> </v>
      </c>
      <c r="BX29" s="135" t="str">
        <f t="shared" si="17"/>
        <v xml:space="preserve"> </v>
      </c>
      <c r="BY29" s="135" t="str">
        <f t="shared" si="18"/>
        <v xml:space="preserve"> </v>
      </c>
      <c r="BZ29" s="135" t="str">
        <f t="shared" si="19"/>
        <v xml:space="preserve"> </v>
      </c>
      <c r="CA29" s="135" t="str">
        <f t="shared" si="20"/>
        <v xml:space="preserve"> </v>
      </c>
      <c r="CB29" s="135" t="str">
        <f t="shared" si="21"/>
        <v xml:space="preserve"> </v>
      </c>
      <c r="CC29" s="136" t="e">
        <f t="shared" si="22"/>
        <v>#DIV/0!</v>
      </c>
      <c r="CD29" s="137">
        <f t="shared" si="23"/>
        <v>0</v>
      </c>
      <c r="CE29" s="137" t="e">
        <f t="shared" si="24"/>
        <v>#DIV/0!</v>
      </c>
    </row>
    <row r="30" spans="2:83" s="134" customFormat="1" ht="15.75" thickBot="1">
      <c r="B30" s="187">
        <v>26</v>
      </c>
      <c r="C30" s="189"/>
      <c r="D30" s="189"/>
      <c r="E30" s="190"/>
      <c r="F30" s="191"/>
      <c r="G30" s="189"/>
      <c r="H30" s="192"/>
      <c r="I30" s="193"/>
      <c r="J30" s="189"/>
      <c r="K30" s="189"/>
      <c r="L30" s="392"/>
      <c r="M30" s="392"/>
      <c r="N30" s="193"/>
      <c r="O30" s="193"/>
      <c r="P30" s="182"/>
      <c r="Q30" s="183"/>
      <c r="R30" s="183"/>
      <c r="S30" s="183"/>
      <c r="T30" s="183"/>
      <c r="U30" s="183"/>
      <c r="V30" s="183"/>
      <c r="W30" s="183"/>
      <c r="X30" s="183"/>
      <c r="Y30" s="184"/>
      <c r="Z30" s="194"/>
      <c r="AA30" s="195"/>
      <c r="AB30" s="196" t="e">
        <f t="shared" si="0"/>
        <v>#DIV/0!</v>
      </c>
      <c r="AC30" s="130">
        <f t="shared" si="43"/>
        <v>0</v>
      </c>
      <c r="AD30" s="131">
        <f t="shared" si="25"/>
        <v>0</v>
      </c>
      <c r="AE30" s="132">
        <f t="shared" si="26"/>
        <v>0</v>
      </c>
      <c r="AF30" s="132">
        <f t="shared" si="27"/>
        <v>0</v>
      </c>
      <c r="AG30" s="132">
        <f t="shared" si="28"/>
        <v>0</v>
      </c>
      <c r="AH30" s="132">
        <f t="shared" si="29"/>
        <v>0</v>
      </c>
      <c r="AI30" s="132">
        <f t="shared" si="30"/>
        <v>0</v>
      </c>
      <c r="AJ30" s="132">
        <f t="shared" si="31"/>
        <v>0</v>
      </c>
      <c r="AK30" s="132">
        <f t="shared" si="32"/>
        <v>0</v>
      </c>
      <c r="AL30" s="133">
        <f t="shared" si="33"/>
        <v>0</v>
      </c>
      <c r="AN30" s="131">
        <f t="shared" si="44"/>
        <v>0</v>
      </c>
      <c r="AO30" s="131">
        <f t="shared" si="34"/>
        <v>0</v>
      </c>
      <c r="AP30" s="132">
        <f t="shared" si="35"/>
        <v>0</v>
      </c>
      <c r="AQ30" s="132">
        <f t="shared" si="36"/>
        <v>0</v>
      </c>
      <c r="AR30" s="132">
        <f t="shared" si="37"/>
        <v>0</v>
      </c>
      <c r="AS30" s="132">
        <f t="shared" si="38"/>
        <v>0</v>
      </c>
      <c r="AT30" s="132">
        <f t="shared" si="39"/>
        <v>0</v>
      </c>
      <c r="AU30" s="132">
        <f t="shared" si="40"/>
        <v>0</v>
      </c>
      <c r="AV30" s="132">
        <f t="shared" si="41"/>
        <v>0</v>
      </c>
      <c r="AW30" s="133">
        <f t="shared" si="42"/>
        <v>0</v>
      </c>
      <c r="AY30" s="131">
        <f t="shared" si="3"/>
        <v>0</v>
      </c>
      <c r="AZ30" s="131">
        <f t="shared" si="4"/>
        <v>0</v>
      </c>
      <c r="BA30" s="132">
        <f t="shared" si="5"/>
        <v>0</v>
      </c>
      <c r="BB30" s="132">
        <f t="shared" si="6"/>
        <v>0</v>
      </c>
      <c r="BC30" s="132">
        <f t="shared" si="7"/>
        <v>0</v>
      </c>
      <c r="BD30" s="132">
        <f t="shared" si="8"/>
        <v>0</v>
      </c>
      <c r="BE30" s="132">
        <f t="shared" si="9"/>
        <v>0</v>
      </c>
      <c r="BF30" s="132">
        <f t="shared" si="10"/>
        <v>0</v>
      </c>
      <c r="BG30" s="132">
        <f t="shared" si="11"/>
        <v>0</v>
      </c>
      <c r="BH30" s="133">
        <f t="shared" si="12"/>
        <v>0</v>
      </c>
      <c r="BT30" s="135" t="str">
        <f t="shared" si="13"/>
        <v xml:space="preserve"> </v>
      </c>
      <c r="BU30" s="135" t="str">
        <f t="shared" si="14"/>
        <v xml:space="preserve"> </v>
      </c>
      <c r="BV30" s="135" t="str">
        <f t="shared" si="15"/>
        <v xml:space="preserve"> </v>
      </c>
      <c r="BW30" s="135" t="str">
        <f t="shared" si="16"/>
        <v xml:space="preserve"> </v>
      </c>
      <c r="BX30" s="135" t="str">
        <f t="shared" si="17"/>
        <v xml:space="preserve"> </v>
      </c>
      <c r="BY30" s="135" t="str">
        <f t="shared" si="18"/>
        <v xml:space="preserve"> </v>
      </c>
      <c r="BZ30" s="135" t="str">
        <f t="shared" si="19"/>
        <v xml:space="preserve"> </v>
      </c>
      <c r="CA30" s="135" t="str">
        <f t="shared" si="20"/>
        <v xml:space="preserve"> </v>
      </c>
      <c r="CB30" s="135" t="str">
        <f t="shared" si="21"/>
        <v xml:space="preserve"> </v>
      </c>
      <c r="CC30" s="136" t="e">
        <f t="shared" si="22"/>
        <v>#DIV/0!</v>
      </c>
      <c r="CD30" s="137">
        <f t="shared" si="23"/>
        <v>0</v>
      </c>
      <c r="CE30" s="137" t="e">
        <f t="shared" si="24"/>
        <v>#DIV/0!</v>
      </c>
    </row>
    <row r="31" spans="2:83" s="134" customFormat="1" ht="15.75" thickBot="1">
      <c r="B31" s="194">
        <v>27</v>
      </c>
      <c r="C31" s="197"/>
      <c r="D31" s="197"/>
      <c r="E31" s="203"/>
      <c r="F31" s="199"/>
      <c r="G31" s="197"/>
      <c r="H31" s="200"/>
      <c r="I31" s="201"/>
      <c r="J31" s="197"/>
      <c r="K31" s="197"/>
      <c r="L31" s="392"/>
      <c r="M31" s="392"/>
      <c r="N31" s="193"/>
      <c r="O31" s="193"/>
      <c r="P31" s="182"/>
      <c r="Q31" s="183"/>
      <c r="R31" s="183"/>
      <c r="S31" s="183"/>
      <c r="T31" s="183"/>
      <c r="U31" s="183"/>
      <c r="V31" s="183"/>
      <c r="W31" s="183"/>
      <c r="X31" s="183"/>
      <c r="Y31" s="184"/>
      <c r="Z31" s="194"/>
      <c r="AA31" s="195"/>
      <c r="AB31" s="196" t="e">
        <f t="shared" si="0"/>
        <v>#DIV/0!</v>
      </c>
      <c r="AC31" s="130">
        <f t="shared" si="43"/>
        <v>0</v>
      </c>
      <c r="AD31" s="131">
        <f t="shared" si="25"/>
        <v>0</v>
      </c>
      <c r="AE31" s="132">
        <f t="shared" si="26"/>
        <v>0</v>
      </c>
      <c r="AF31" s="132">
        <f t="shared" si="27"/>
        <v>0</v>
      </c>
      <c r="AG31" s="132">
        <f t="shared" si="28"/>
        <v>0</v>
      </c>
      <c r="AH31" s="132">
        <f t="shared" si="29"/>
        <v>0</v>
      </c>
      <c r="AI31" s="132">
        <f t="shared" si="30"/>
        <v>0</v>
      </c>
      <c r="AJ31" s="132">
        <f t="shared" si="31"/>
        <v>0</v>
      </c>
      <c r="AK31" s="132">
        <f t="shared" si="32"/>
        <v>0</v>
      </c>
      <c r="AL31" s="133">
        <f t="shared" si="33"/>
        <v>0</v>
      </c>
      <c r="AN31" s="131">
        <f t="shared" si="44"/>
        <v>0</v>
      </c>
      <c r="AO31" s="131">
        <f t="shared" si="34"/>
        <v>0</v>
      </c>
      <c r="AP31" s="132">
        <f t="shared" si="35"/>
        <v>0</v>
      </c>
      <c r="AQ31" s="132">
        <f t="shared" si="36"/>
        <v>0</v>
      </c>
      <c r="AR31" s="132">
        <f t="shared" si="37"/>
        <v>0</v>
      </c>
      <c r="AS31" s="132">
        <f t="shared" si="38"/>
        <v>0</v>
      </c>
      <c r="AT31" s="132">
        <f t="shared" si="39"/>
        <v>0</v>
      </c>
      <c r="AU31" s="132">
        <f t="shared" si="40"/>
        <v>0</v>
      </c>
      <c r="AV31" s="132">
        <f t="shared" si="41"/>
        <v>0</v>
      </c>
      <c r="AW31" s="133">
        <f t="shared" si="42"/>
        <v>0</v>
      </c>
      <c r="AY31" s="131">
        <f t="shared" si="3"/>
        <v>0</v>
      </c>
      <c r="AZ31" s="131">
        <f t="shared" si="4"/>
        <v>0</v>
      </c>
      <c r="BA31" s="132">
        <f t="shared" si="5"/>
        <v>0</v>
      </c>
      <c r="BB31" s="132">
        <f t="shared" si="6"/>
        <v>0</v>
      </c>
      <c r="BC31" s="132">
        <f t="shared" si="7"/>
        <v>0</v>
      </c>
      <c r="BD31" s="132">
        <f t="shared" si="8"/>
        <v>0</v>
      </c>
      <c r="BE31" s="132">
        <f t="shared" si="9"/>
        <v>0</v>
      </c>
      <c r="BF31" s="132">
        <f t="shared" si="10"/>
        <v>0</v>
      </c>
      <c r="BG31" s="132">
        <f t="shared" si="11"/>
        <v>0</v>
      </c>
      <c r="BH31" s="133">
        <f t="shared" si="12"/>
        <v>0</v>
      </c>
      <c r="BT31" s="135" t="str">
        <f t="shared" si="13"/>
        <v xml:space="preserve"> </v>
      </c>
      <c r="BU31" s="135" t="str">
        <f t="shared" si="14"/>
        <v xml:space="preserve"> </v>
      </c>
      <c r="BV31" s="135" t="str">
        <f t="shared" si="15"/>
        <v xml:space="preserve"> </v>
      </c>
      <c r="BW31" s="135" t="str">
        <f t="shared" si="16"/>
        <v xml:space="preserve"> </v>
      </c>
      <c r="BX31" s="135" t="str">
        <f t="shared" si="17"/>
        <v xml:space="preserve"> </v>
      </c>
      <c r="BY31" s="135" t="str">
        <f t="shared" si="18"/>
        <v xml:space="preserve"> </v>
      </c>
      <c r="BZ31" s="135" t="str">
        <f t="shared" si="19"/>
        <v xml:space="preserve"> </v>
      </c>
      <c r="CA31" s="135" t="str">
        <f t="shared" si="20"/>
        <v xml:space="preserve"> </v>
      </c>
      <c r="CB31" s="135" t="str">
        <f t="shared" si="21"/>
        <v xml:space="preserve"> </v>
      </c>
      <c r="CC31" s="136" t="e">
        <f t="shared" si="22"/>
        <v>#DIV/0!</v>
      </c>
      <c r="CD31" s="137">
        <f t="shared" si="23"/>
        <v>0</v>
      </c>
      <c r="CE31" s="137" t="e">
        <f t="shared" si="24"/>
        <v>#DIV/0!</v>
      </c>
    </row>
    <row r="32" spans="2:83" s="134" customFormat="1" ht="15.75" thickBot="1">
      <c r="B32" s="187">
        <v>28</v>
      </c>
      <c r="C32" s="189"/>
      <c r="D32" s="189"/>
      <c r="E32" s="190"/>
      <c r="F32" s="191"/>
      <c r="G32" s="189"/>
      <c r="H32" s="192"/>
      <c r="I32" s="193"/>
      <c r="J32" s="189"/>
      <c r="K32" s="189"/>
      <c r="L32" s="392"/>
      <c r="M32" s="392"/>
      <c r="N32" s="193"/>
      <c r="O32" s="193"/>
      <c r="P32" s="182"/>
      <c r="Q32" s="183"/>
      <c r="R32" s="183"/>
      <c r="S32" s="183"/>
      <c r="T32" s="183"/>
      <c r="U32" s="183"/>
      <c r="V32" s="183"/>
      <c r="W32" s="183"/>
      <c r="X32" s="183"/>
      <c r="Y32" s="184"/>
      <c r="Z32" s="194"/>
      <c r="AA32" s="195"/>
      <c r="AB32" s="196" t="e">
        <f t="shared" si="0"/>
        <v>#DIV/0!</v>
      </c>
      <c r="AC32" s="130">
        <f t="shared" si="43"/>
        <v>0</v>
      </c>
      <c r="AD32" s="131">
        <f t="shared" si="25"/>
        <v>0</v>
      </c>
      <c r="AE32" s="132">
        <f t="shared" si="26"/>
        <v>0</v>
      </c>
      <c r="AF32" s="132">
        <f t="shared" si="27"/>
        <v>0</v>
      </c>
      <c r="AG32" s="132">
        <f t="shared" si="28"/>
        <v>0</v>
      </c>
      <c r="AH32" s="132">
        <f t="shared" si="29"/>
        <v>0</v>
      </c>
      <c r="AI32" s="132">
        <f t="shared" si="30"/>
        <v>0</v>
      </c>
      <c r="AJ32" s="132">
        <f t="shared" si="31"/>
        <v>0</v>
      </c>
      <c r="AK32" s="132">
        <f t="shared" si="32"/>
        <v>0</v>
      </c>
      <c r="AL32" s="133">
        <f t="shared" si="33"/>
        <v>0</v>
      </c>
      <c r="AN32" s="131">
        <f t="shared" si="44"/>
        <v>0</v>
      </c>
      <c r="AO32" s="131">
        <f t="shared" si="34"/>
        <v>0</v>
      </c>
      <c r="AP32" s="132">
        <f t="shared" si="35"/>
        <v>0</v>
      </c>
      <c r="AQ32" s="132">
        <f t="shared" si="36"/>
        <v>0</v>
      </c>
      <c r="AR32" s="132">
        <f t="shared" si="37"/>
        <v>0</v>
      </c>
      <c r="AS32" s="132">
        <f t="shared" si="38"/>
        <v>0</v>
      </c>
      <c r="AT32" s="132">
        <f t="shared" si="39"/>
        <v>0</v>
      </c>
      <c r="AU32" s="132">
        <f t="shared" si="40"/>
        <v>0</v>
      </c>
      <c r="AV32" s="132">
        <f t="shared" si="41"/>
        <v>0</v>
      </c>
      <c r="AW32" s="133">
        <f t="shared" si="42"/>
        <v>0</v>
      </c>
      <c r="AY32" s="131">
        <f t="shared" si="3"/>
        <v>0</v>
      </c>
      <c r="AZ32" s="131">
        <f t="shared" si="4"/>
        <v>0</v>
      </c>
      <c r="BA32" s="132">
        <f t="shared" si="5"/>
        <v>0</v>
      </c>
      <c r="BB32" s="132">
        <f t="shared" si="6"/>
        <v>0</v>
      </c>
      <c r="BC32" s="132">
        <f t="shared" si="7"/>
        <v>0</v>
      </c>
      <c r="BD32" s="132">
        <f t="shared" si="8"/>
        <v>0</v>
      </c>
      <c r="BE32" s="132">
        <f t="shared" si="9"/>
        <v>0</v>
      </c>
      <c r="BF32" s="132">
        <f t="shared" si="10"/>
        <v>0</v>
      </c>
      <c r="BG32" s="132">
        <f t="shared" si="11"/>
        <v>0</v>
      </c>
      <c r="BH32" s="133">
        <f t="shared" si="12"/>
        <v>0</v>
      </c>
      <c r="BT32" s="135" t="str">
        <f t="shared" si="13"/>
        <v xml:space="preserve"> </v>
      </c>
      <c r="BU32" s="135" t="str">
        <f t="shared" si="14"/>
        <v xml:space="preserve"> </v>
      </c>
      <c r="BV32" s="135" t="str">
        <f t="shared" si="15"/>
        <v xml:space="preserve"> </v>
      </c>
      <c r="BW32" s="135" t="str">
        <f t="shared" si="16"/>
        <v xml:space="preserve"> </v>
      </c>
      <c r="BX32" s="135" t="str">
        <f t="shared" si="17"/>
        <v xml:space="preserve"> </v>
      </c>
      <c r="BY32" s="135" t="str">
        <f t="shared" si="18"/>
        <v xml:space="preserve"> </v>
      </c>
      <c r="BZ32" s="135" t="str">
        <f t="shared" si="19"/>
        <v xml:space="preserve"> </v>
      </c>
      <c r="CA32" s="135" t="str">
        <f t="shared" si="20"/>
        <v xml:space="preserve"> </v>
      </c>
      <c r="CB32" s="135" t="str">
        <f t="shared" si="21"/>
        <v xml:space="preserve"> </v>
      </c>
      <c r="CC32" s="136" t="e">
        <f t="shared" si="22"/>
        <v>#DIV/0!</v>
      </c>
      <c r="CD32" s="137">
        <f t="shared" si="23"/>
        <v>0</v>
      </c>
      <c r="CE32" s="137" t="e">
        <f t="shared" si="24"/>
        <v>#DIV/0!</v>
      </c>
    </row>
    <row r="33" spans="2:83" s="134" customFormat="1" ht="15.75" thickBot="1">
      <c r="B33" s="194">
        <v>29</v>
      </c>
      <c r="C33" s="197"/>
      <c r="D33" s="197"/>
      <c r="E33" s="203"/>
      <c r="F33" s="199"/>
      <c r="G33" s="197"/>
      <c r="H33" s="200"/>
      <c r="I33" s="201"/>
      <c r="J33" s="197"/>
      <c r="K33" s="197"/>
      <c r="L33" s="392"/>
      <c r="M33" s="392"/>
      <c r="N33" s="193"/>
      <c r="O33" s="193"/>
      <c r="P33" s="182"/>
      <c r="Q33" s="183"/>
      <c r="R33" s="183"/>
      <c r="S33" s="183"/>
      <c r="T33" s="183"/>
      <c r="U33" s="183"/>
      <c r="V33" s="183"/>
      <c r="W33" s="183"/>
      <c r="X33" s="183"/>
      <c r="Y33" s="184"/>
      <c r="Z33" s="194"/>
      <c r="AA33" s="195"/>
      <c r="AB33" s="196" t="e">
        <f t="shared" si="0"/>
        <v>#DIV/0!</v>
      </c>
      <c r="AC33" s="130">
        <f t="shared" si="43"/>
        <v>0</v>
      </c>
      <c r="AD33" s="131">
        <f t="shared" si="25"/>
        <v>0</v>
      </c>
      <c r="AE33" s="132">
        <f t="shared" si="26"/>
        <v>0</v>
      </c>
      <c r="AF33" s="132">
        <f t="shared" si="27"/>
        <v>0</v>
      </c>
      <c r="AG33" s="132">
        <f t="shared" si="28"/>
        <v>0</v>
      </c>
      <c r="AH33" s="132">
        <f t="shared" si="29"/>
        <v>0</v>
      </c>
      <c r="AI33" s="132">
        <f t="shared" si="30"/>
        <v>0</v>
      </c>
      <c r="AJ33" s="132">
        <f t="shared" si="31"/>
        <v>0</v>
      </c>
      <c r="AK33" s="132">
        <f t="shared" si="32"/>
        <v>0</v>
      </c>
      <c r="AL33" s="133">
        <f t="shared" si="33"/>
        <v>0</v>
      </c>
      <c r="AN33" s="131">
        <f t="shared" si="44"/>
        <v>0</v>
      </c>
      <c r="AO33" s="131">
        <f t="shared" si="34"/>
        <v>0</v>
      </c>
      <c r="AP33" s="132">
        <f t="shared" si="35"/>
        <v>0</v>
      </c>
      <c r="AQ33" s="132">
        <f t="shared" si="36"/>
        <v>0</v>
      </c>
      <c r="AR33" s="132">
        <f t="shared" si="37"/>
        <v>0</v>
      </c>
      <c r="AS33" s="132">
        <f t="shared" si="38"/>
        <v>0</v>
      </c>
      <c r="AT33" s="132">
        <f t="shared" si="39"/>
        <v>0</v>
      </c>
      <c r="AU33" s="132">
        <f t="shared" si="40"/>
        <v>0</v>
      </c>
      <c r="AV33" s="132">
        <f t="shared" si="41"/>
        <v>0</v>
      </c>
      <c r="AW33" s="133">
        <f t="shared" si="42"/>
        <v>0</v>
      </c>
      <c r="AY33" s="131">
        <f t="shared" si="3"/>
        <v>0</v>
      </c>
      <c r="AZ33" s="131">
        <f t="shared" si="4"/>
        <v>0</v>
      </c>
      <c r="BA33" s="132">
        <f t="shared" si="5"/>
        <v>0</v>
      </c>
      <c r="BB33" s="132">
        <f t="shared" si="6"/>
        <v>0</v>
      </c>
      <c r="BC33" s="132">
        <f t="shared" si="7"/>
        <v>0</v>
      </c>
      <c r="BD33" s="132">
        <f t="shared" si="8"/>
        <v>0</v>
      </c>
      <c r="BE33" s="132">
        <f t="shared" si="9"/>
        <v>0</v>
      </c>
      <c r="BF33" s="132">
        <f t="shared" si="10"/>
        <v>0</v>
      </c>
      <c r="BG33" s="132">
        <f t="shared" si="11"/>
        <v>0</v>
      </c>
      <c r="BH33" s="133">
        <f t="shared" si="12"/>
        <v>0</v>
      </c>
      <c r="BT33" s="135" t="str">
        <f t="shared" si="13"/>
        <v xml:space="preserve"> </v>
      </c>
      <c r="BU33" s="135" t="str">
        <f t="shared" si="14"/>
        <v xml:space="preserve"> </v>
      </c>
      <c r="BV33" s="135" t="str">
        <f t="shared" si="15"/>
        <v xml:space="preserve"> </v>
      </c>
      <c r="BW33" s="135" t="str">
        <f t="shared" si="16"/>
        <v xml:space="preserve"> </v>
      </c>
      <c r="BX33" s="135" t="str">
        <f t="shared" si="17"/>
        <v xml:space="preserve"> </v>
      </c>
      <c r="BY33" s="135" t="str">
        <f t="shared" si="18"/>
        <v xml:space="preserve"> </v>
      </c>
      <c r="BZ33" s="135" t="str">
        <f t="shared" si="19"/>
        <v xml:space="preserve"> </v>
      </c>
      <c r="CA33" s="135" t="str">
        <f t="shared" si="20"/>
        <v xml:space="preserve"> </v>
      </c>
      <c r="CB33" s="135" t="str">
        <f t="shared" si="21"/>
        <v xml:space="preserve"> </v>
      </c>
      <c r="CC33" s="136" t="e">
        <f t="shared" si="22"/>
        <v>#DIV/0!</v>
      </c>
      <c r="CD33" s="137">
        <f t="shared" si="23"/>
        <v>0</v>
      </c>
      <c r="CE33" s="137" t="e">
        <f t="shared" si="24"/>
        <v>#DIV/0!</v>
      </c>
    </row>
    <row r="34" spans="2:83" s="134" customFormat="1" ht="15.75" thickBot="1">
      <c r="B34" s="187">
        <v>30</v>
      </c>
      <c r="C34" s="188"/>
      <c r="D34" s="189"/>
      <c r="E34" s="190"/>
      <c r="F34" s="191"/>
      <c r="G34" s="189"/>
      <c r="H34" s="192"/>
      <c r="I34" s="193"/>
      <c r="J34" s="189"/>
      <c r="K34" s="189"/>
      <c r="L34" s="392"/>
      <c r="M34" s="392"/>
      <c r="N34" s="193"/>
      <c r="O34" s="193"/>
      <c r="P34" s="182"/>
      <c r="Q34" s="183"/>
      <c r="R34" s="183"/>
      <c r="S34" s="183"/>
      <c r="T34" s="183"/>
      <c r="U34" s="183"/>
      <c r="V34" s="183"/>
      <c r="W34" s="183"/>
      <c r="X34" s="183"/>
      <c r="Y34" s="184"/>
      <c r="Z34" s="194"/>
      <c r="AA34" s="195"/>
      <c r="AB34" s="196" t="e">
        <f t="shared" si="0"/>
        <v>#DIV/0!</v>
      </c>
      <c r="AC34" s="130">
        <f t="shared" si="43"/>
        <v>0</v>
      </c>
      <c r="AD34" s="131">
        <f t="shared" si="25"/>
        <v>0</v>
      </c>
      <c r="AE34" s="132">
        <f t="shared" si="26"/>
        <v>0</v>
      </c>
      <c r="AF34" s="132">
        <f t="shared" si="27"/>
        <v>0</v>
      </c>
      <c r="AG34" s="132">
        <f t="shared" si="28"/>
        <v>0</v>
      </c>
      <c r="AH34" s="132">
        <f t="shared" si="29"/>
        <v>0</v>
      </c>
      <c r="AI34" s="132">
        <f t="shared" si="30"/>
        <v>0</v>
      </c>
      <c r="AJ34" s="132">
        <f t="shared" si="31"/>
        <v>0</v>
      </c>
      <c r="AK34" s="132">
        <f t="shared" si="32"/>
        <v>0</v>
      </c>
      <c r="AL34" s="133">
        <f t="shared" si="33"/>
        <v>0</v>
      </c>
      <c r="AN34" s="131">
        <f t="shared" si="44"/>
        <v>0</v>
      </c>
      <c r="AO34" s="131">
        <f t="shared" si="34"/>
        <v>0</v>
      </c>
      <c r="AP34" s="132">
        <f t="shared" si="35"/>
        <v>0</v>
      </c>
      <c r="AQ34" s="132">
        <f t="shared" si="36"/>
        <v>0</v>
      </c>
      <c r="AR34" s="132">
        <f t="shared" si="37"/>
        <v>0</v>
      </c>
      <c r="AS34" s="132">
        <f t="shared" si="38"/>
        <v>0</v>
      </c>
      <c r="AT34" s="132">
        <f t="shared" si="39"/>
        <v>0</v>
      </c>
      <c r="AU34" s="132">
        <f t="shared" si="40"/>
        <v>0</v>
      </c>
      <c r="AV34" s="132">
        <f t="shared" si="41"/>
        <v>0</v>
      </c>
      <c r="AW34" s="133">
        <f t="shared" si="42"/>
        <v>0</v>
      </c>
      <c r="AY34" s="131">
        <f t="shared" si="3"/>
        <v>0</v>
      </c>
      <c r="AZ34" s="131">
        <f t="shared" si="4"/>
        <v>0</v>
      </c>
      <c r="BA34" s="132">
        <f t="shared" si="5"/>
        <v>0</v>
      </c>
      <c r="BB34" s="132">
        <f t="shared" si="6"/>
        <v>0</v>
      </c>
      <c r="BC34" s="132">
        <f t="shared" si="7"/>
        <v>0</v>
      </c>
      <c r="BD34" s="132">
        <f t="shared" si="8"/>
        <v>0</v>
      </c>
      <c r="BE34" s="132">
        <f t="shared" si="9"/>
        <v>0</v>
      </c>
      <c r="BF34" s="132">
        <f t="shared" si="10"/>
        <v>0</v>
      </c>
      <c r="BG34" s="132">
        <f t="shared" si="11"/>
        <v>0</v>
      </c>
      <c r="BH34" s="133">
        <f t="shared" si="12"/>
        <v>0</v>
      </c>
      <c r="BT34" s="135" t="str">
        <f t="shared" si="13"/>
        <v xml:space="preserve"> </v>
      </c>
      <c r="BU34" s="135" t="str">
        <f t="shared" si="14"/>
        <v xml:space="preserve"> </v>
      </c>
      <c r="BV34" s="135" t="str">
        <f t="shared" si="15"/>
        <v xml:space="preserve"> </v>
      </c>
      <c r="BW34" s="135" t="str">
        <f t="shared" si="16"/>
        <v xml:space="preserve"> </v>
      </c>
      <c r="BX34" s="135" t="str">
        <f t="shared" si="17"/>
        <v xml:space="preserve"> </v>
      </c>
      <c r="BY34" s="135" t="str">
        <f t="shared" si="18"/>
        <v xml:space="preserve"> </v>
      </c>
      <c r="BZ34" s="135" t="str">
        <f t="shared" si="19"/>
        <v xml:space="preserve"> </v>
      </c>
      <c r="CA34" s="135" t="str">
        <f t="shared" si="20"/>
        <v xml:space="preserve"> </v>
      </c>
      <c r="CB34" s="135" t="str">
        <f t="shared" si="21"/>
        <v xml:space="preserve"> </v>
      </c>
      <c r="CC34" s="136" t="e">
        <f t="shared" si="22"/>
        <v>#DIV/0!</v>
      </c>
      <c r="CD34" s="137">
        <f t="shared" si="23"/>
        <v>0</v>
      </c>
      <c r="CE34" s="137" t="e">
        <f t="shared" si="24"/>
        <v>#DIV/0!</v>
      </c>
    </row>
    <row r="35" spans="2:83" s="134" customFormat="1" ht="15.75" thickBot="1">
      <c r="B35" s="194">
        <v>31</v>
      </c>
      <c r="C35" s="202"/>
      <c r="D35" s="197"/>
      <c r="E35" s="203"/>
      <c r="F35" s="199"/>
      <c r="G35" s="197"/>
      <c r="H35" s="200"/>
      <c r="I35" s="201"/>
      <c r="J35" s="197"/>
      <c r="K35" s="197"/>
      <c r="L35" s="392"/>
      <c r="M35" s="392"/>
      <c r="N35" s="193"/>
      <c r="O35" s="193"/>
      <c r="P35" s="182"/>
      <c r="Q35" s="183"/>
      <c r="R35" s="183"/>
      <c r="S35" s="183"/>
      <c r="T35" s="183"/>
      <c r="U35" s="183"/>
      <c r="V35" s="183"/>
      <c r="W35" s="183"/>
      <c r="X35" s="183"/>
      <c r="Y35" s="184"/>
      <c r="Z35" s="194"/>
      <c r="AA35" s="195"/>
      <c r="AB35" s="196" t="e">
        <f t="shared" si="0"/>
        <v>#DIV/0!</v>
      </c>
      <c r="AC35" s="130">
        <f t="shared" si="43"/>
        <v>0</v>
      </c>
      <c r="AD35" s="131">
        <f t="shared" si="25"/>
        <v>0</v>
      </c>
      <c r="AE35" s="132">
        <f t="shared" si="26"/>
        <v>0</v>
      </c>
      <c r="AF35" s="132">
        <f t="shared" si="27"/>
        <v>0</v>
      </c>
      <c r="AG35" s="132">
        <f t="shared" si="28"/>
        <v>0</v>
      </c>
      <c r="AH35" s="132">
        <f t="shared" si="29"/>
        <v>0</v>
      </c>
      <c r="AI35" s="132">
        <f t="shared" si="30"/>
        <v>0</v>
      </c>
      <c r="AJ35" s="132">
        <f t="shared" si="31"/>
        <v>0</v>
      </c>
      <c r="AK35" s="132">
        <f t="shared" si="32"/>
        <v>0</v>
      </c>
      <c r="AL35" s="133">
        <f t="shared" si="33"/>
        <v>0</v>
      </c>
      <c r="AN35" s="131">
        <f t="shared" si="44"/>
        <v>0</v>
      </c>
      <c r="AO35" s="131">
        <f t="shared" si="34"/>
        <v>0</v>
      </c>
      <c r="AP35" s="132">
        <f t="shared" si="35"/>
        <v>0</v>
      </c>
      <c r="AQ35" s="132">
        <f t="shared" si="36"/>
        <v>0</v>
      </c>
      <c r="AR35" s="132">
        <f t="shared" si="37"/>
        <v>0</v>
      </c>
      <c r="AS35" s="132">
        <f t="shared" si="38"/>
        <v>0</v>
      </c>
      <c r="AT35" s="132">
        <f t="shared" si="39"/>
        <v>0</v>
      </c>
      <c r="AU35" s="132">
        <f t="shared" si="40"/>
        <v>0</v>
      </c>
      <c r="AV35" s="132">
        <f t="shared" si="41"/>
        <v>0</v>
      </c>
      <c r="AW35" s="133">
        <f t="shared" si="42"/>
        <v>0</v>
      </c>
      <c r="AY35" s="131">
        <f t="shared" si="3"/>
        <v>0</v>
      </c>
      <c r="AZ35" s="131">
        <f t="shared" si="4"/>
        <v>0</v>
      </c>
      <c r="BA35" s="132">
        <f t="shared" si="5"/>
        <v>0</v>
      </c>
      <c r="BB35" s="132">
        <f t="shared" si="6"/>
        <v>0</v>
      </c>
      <c r="BC35" s="132">
        <f t="shared" si="7"/>
        <v>0</v>
      </c>
      <c r="BD35" s="132">
        <f t="shared" si="8"/>
        <v>0</v>
      </c>
      <c r="BE35" s="132">
        <f t="shared" si="9"/>
        <v>0</v>
      </c>
      <c r="BF35" s="132">
        <f t="shared" si="10"/>
        <v>0</v>
      </c>
      <c r="BG35" s="132">
        <f t="shared" si="11"/>
        <v>0</v>
      </c>
      <c r="BH35" s="133">
        <f t="shared" si="12"/>
        <v>0</v>
      </c>
      <c r="BT35" s="135" t="str">
        <f t="shared" si="13"/>
        <v xml:space="preserve"> </v>
      </c>
      <c r="BU35" s="135" t="str">
        <f t="shared" si="14"/>
        <v xml:space="preserve"> </v>
      </c>
      <c r="BV35" s="135" t="str">
        <f t="shared" si="15"/>
        <v xml:space="preserve"> </v>
      </c>
      <c r="BW35" s="135" t="str">
        <f t="shared" si="16"/>
        <v xml:space="preserve"> </v>
      </c>
      <c r="BX35" s="135" t="str">
        <f t="shared" si="17"/>
        <v xml:space="preserve"> </v>
      </c>
      <c r="BY35" s="135" t="str">
        <f t="shared" si="18"/>
        <v xml:space="preserve"> </v>
      </c>
      <c r="BZ35" s="135" t="str">
        <f t="shared" si="19"/>
        <v xml:space="preserve"> </v>
      </c>
      <c r="CA35" s="135" t="str">
        <f t="shared" si="20"/>
        <v xml:space="preserve"> </v>
      </c>
      <c r="CB35" s="135" t="str">
        <f t="shared" si="21"/>
        <v xml:space="preserve"> </v>
      </c>
      <c r="CC35" s="136" t="e">
        <f t="shared" si="22"/>
        <v>#DIV/0!</v>
      </c>
      <c r="CD35" s="137">
        <f t="shared" si="23"/>
        <v>0</v>
      </c>
      <c r="CE35" s="137" t="e">
        <f t="shared" si="24"/>
        <v>#DIV/0!</v>
      </c>
    </row>
    <row r="36" spans="2:83" s="134" customFormat="1" ht="15.75" thickBot="1">
      <c r="B36" s="187">
        <v>32</v>
      </c>
      <c r="C36" s="189"/>
      <c r="D36" s="189"/>
      <c r="E36" s="190"/>
      <c r="F36" s="191"/>
      <c r="G36" s="189"/>
      <c r="H36" s="192"/>
      <c r="I36" s="193"/>
      <c r="J36" s="189"/>
      <c r="K36" s="189"/>
      <c r="L36" s="392"/>
      <c r="M36" s="392"/>
      <c r="N36" s="193"/>
      <c r="O36" s="193"/>
      <c r="P36" s="182"/>
      <c r="Q36" s="183"/>
      <c r="R36" s="183"/>
      <c r="S36" s="183"/>
      <c r="T36" s="183"/>
      <c r="U36" s="183"/>
      <c r="V36" s="183"/>
      <c r="W36" s="183"/>
      <c r="X36" s="183"/>
      <c r="Y36" s="184"/>
      <c r="Z36" s="194"/>
      <c r="AA36" s="195"/>
      <c r="AB36" s="196" t="e">
        <f t="shared" si="0"/>
        <v>#DIV/0!</v>
      </c>
      <c r="AC36" s="130">
        <f t="shared" si="43"/>
        <v>0</v>
      </c>
      <c r="AD36" s="131">
        <f t="shared" si="25"/>
        <v>0</v>
      </c>
      <c r="AE36" s="132">
        <f t="shared" si="26"/>
        <v>0</v>
      </c>
      <c r="AF36" s="132">
        <f t="shared" si="27"/>
        <v>0</v>
      </c>
      <c r="AG36" s="132">
        <f t="shared" si="28"/>
        <v>0</v>
      </c>
      <c r="AH36" s="132">
        <f t="shared" si="29"/>
        <v>0</v>
      </c>
      <c r="AI36" s="132">
        <f t="shared" si="30"/>
        <v>0</v>
      </c>
      <c r="AJ36" s="132">
        <f t="shared" si="31"/>
        <v>0</v>
      </c>
      <c r="AK36" s="132">
        <f t="shared" si="32"/>
        <v>0</v>
      </c>
      <c r="AL36" s="133">
        <f t="shared" si="33"/>
        <v>0</v>
      </c>
      <c r="AN36" s="131">
        <f t="shared" si="44"/>
        <v>0</v>
      </c>
      <c r="AO36" s="131">
        <f t="shared" si="34"/>
        <v>0</v>
      </c>
      <c r="AP36" s="132">
        <f t="shared" si="35"/>
        <v>0</v>
      </c>
      <c r="AQ36" s="132">
        <f t="shared" si="36"/>
        <v>0</v>
      </c>
      <c r="AR36" s="132">
        <f t="shared" si="37"/>
        <v>0</v>
      </c>
      <c r="AS36" s="132">
        <f t="shared" si="38"/>
        <v>0</v>
      </c>
      <c r="AT36" s="132">
        <f t="shared" si="39"/>
        <v>0</v>
      </c>
      <c r="AU36" s="132">
        <f t="shared" si="40"/>
        <v>0</v>
      </c>
      <c r="AV36" s="132">
        <f t="shared" si="41"/>
        <v>0</v>
      </c>
      <c r="AW36" s="133">
        <f t="shared" si="42"/>
        <v>0</v>
      </c>
      <c r="AY36" s="131">
        <f t="shared" si="3"/>
        <v>0</v>
      </c>
      <c r="AZ36" s="131">
        <f t="shared" si="4"/>
        <v>0</v>
      </c>
      <c r="BA36" s="132">
        <f t="shared" si="5"/>
        <v>0</v>
      </c>
      <c r="BB36" s="132">
        <f t="shared" si="6"/>
        <v>0</v>
      </c>
      <c r="BC36" s="132">
        <f t="shared" si="7"/>
        <v>0</v>
      </c>
      <c r="BD36" s="132">
        <f t="shared" si="8"/>
        <v>0</v>
      </c>
      <c r="BE36" s="132">
        <f t="shared" si="9"/>
        <v>0</v>
      </c>
      <c r="BF36" s="132">
        <f t="shared" si="10"/>
        <v>0</v>
      </c>
      <c r="BG36" s="132">
        <f t="shared" si="11"/>
        <v>0</v>
      </c>
      <c r="BH36" s="133">
        <f t="shared" si="12"/>
        <v>0</v>
      </c>
      <c r="BT36" s="135" t="str">
        <f t="shared" si="13"/>
        <v xml:space="preserve"> </v>
      </c>
      <c r="BU36" s="135" t="str">
        <f t="shared" si="14"/>
        <v xml:space="preserve"> </v>
      </c>
      <c r="BV36" s="135" t="str">
        <f t="shared" si="15"/>
        <v xml:space="preserve"> </v>
      </c>
      <c r="BW36" s="135" t="str">
        <f t="shared" si="16"/>
        <v xml:space="preserve"> </v>
      </c>
      <c r="BX36" s="135" t="str">
        <f t="shared" si="17"/>
        <v xml:space="preserve"> </v>
      </c>
      <c r="BY36" s="135" t="str">
        <f t="shared" si="18"/>
        <v xml:space="preserve"> </v>
      </c>
      <c r="BZ36" s="135" t="str">
        <f t="shared" si="19"/>
        <v xml:space="preserve"> </v>
      </c>
      <c r="CA36" s="135" t="str">
        <f t="shared" si="20"/>
        <v xml:space="preserve"> </v>
      </c>
      <c r="CB36" s="135" t="str">
        <f t="shared" si="21"/>
        <v xml:space="preserve"> </v>
      </c>
      <c r="CC36" s="136" t="e">
        <f t="shared" si="22"/>
        <v>#DIV/0!</v>
      </c>
      <c r="CD36" s="137">
        <f t="shared" si="23"/>
        <v>0</v>
      </c>
      <c r="CE36" s="137" t="e">
        <f t="shared" si="24"/>
        <v>#DIV/0!</v>
      </c>
    </row>
    <row r="37" spans="2:83" s="134" customFormat="1" ht="15.75" thickBot="1">
      <c r="B37" s="194">
        <v>33</v>
      </c>
      <c r="C37" s="197"/>
      <c r="D37" s="197"/>
      <c r="E37" s="198"/>
      <c r="F37" s="199"/>
      <c r="G37" s="197"/>
      <c r="H37" s="200"/>
      <c r="I37" s="201"/>
      <c r="J37" s="197"/>
      <c r="K37" s="197"/>
      <c r="L37" s="392"/>
      <c r="M37" s="392"/>
      <c r="N37" s="193"/>
      <c r="O37" s="193"/>
      <c r="P37" s="182"/>
      <c r="Q37" s="183"/>
      <c r="R37" s="183"/>
      <c r="S37" s="183"/>
      <c r="T37" s="183"/>
      <c r="U37" s="183"/>
      <c r="V37" s="183"/>
      <c r="W37" s="183"/>
      <c r="X37" s="183"/>
      <c r="Y37" s="184"/>
      <c r="Z37" s="194"/>
      <c r="AA37" s="195"/>
      <c r="AB37" s="196" t="e">
        <f t="shared" si="0"/>
        <v>#DIV/0!</v>
      </c>
      <c r="AC37" s="130">
        <f t="shared" si="43"/>
        <v>0</v>
      </c>
      <c r="AD37" s="131">
        <f t="shared" si="25"/>
        <v>0</v>
      </c>
      <c r="AE37" s="132">
        <f t="shared" si="26"/>
        <v>0</v>
      </c>
      <c r="AF37" s="132">
        <f t="shared" si="27"/>
        <v>0</v>
      </c>
      <c r="AG37" s="132">
        <f t="shared" si="28"/>
        <v>0</v>
      </c>
      <c r="AH37" s="132">
        <f t="shared" si="29"/>
        <v>0</v>
      </c>
      <c r="AI37" s="132">
        <f t="shared" si="30"/>
        <v>0</v>
      </c>
      <c r="AJ37" s="132">
        <f t="shared" si="31"/>
        <v>0</v>
      </c>
      <c r="AK37" s="132">
        <f t="shared" si="32"/>
        <v>0</v>
      </c>
      <c r="AL37" s="133">
        <f t="shared" si="33"/>
        <v>0</v>
      </c>
      <c r="AN37" s="131">
        <f t="shared" si="44"/>
        <v>0</v>
      </c>
      <c r="AO37" s="131">
        <f t="shared" si="34"/>
        <v>0</v>
      </c>
      <c r="AP37" s="132">
        <f t="shared" si="35"/>
        <v>0</v>
      </c>
      <c r="AQ37" s="132">
        <f t="shared" si="36"/>
        <v>0</v>
      </c>
      <c r="AR37" s="132">
        <f t="shared" si="37"/>
        <v>0</v>
      </c>
      <c r="AS37" s="132">
        <f t="shared" si="38"/>
        <v>0</v>
      </c>
      <c r="AT37" s="132">
        <f t="shared" si="39"/>
        <v>0</v>
      </c>
      <c r="AU37" s="132">
        <f t="shared" si="40"/>
        <v>0</v>
      </c>
      <c r="AV37" s="132">
        <f t="shared" si="41"/>
        <v>0</v>
      </c>
      <c r="AW37" s="133">
        <f t="shared" si="42"/>
        <v>0</v>
      </c>
      <c r="AY37" s="131">
        <f t="shared" si="3"/>
        <v>0</v>
      </c>
      <c r="AZ37" s="131">
        <f t="shared" si="4"/>
        <v>0</v>
      </c>
      <c r="BA37" s="132">
        <f t="shared" si="5"/>
        <v>0</v>
      </c>
      <c r="BB37" s="132">
        <f t="shared" si="6"/>
        <v>0</v>
      </c>
      <c r="BC37" s="132">
        <f t="shared" si="7"/>
        <v>0</v>
      </c>
      <c r="BD37" s="132">
        <f t="shared" si="8"/>
        <v>0</v>
      </c>
      <c r="BE37" s="132">
        <f t="shared" si="9"/>
        <v>0</v>
      </c>
      <c r="BF37" s="132">
        <f t="shared" si="10"/>
        <v>0</v>
      </c>
      <c r="BG37" s="132">
        <f t="shared" si="11"/>
        <v>0</v>
      </c>
      <c r="BH37" s="133">
        <f t="shared" si="12"/>
        <v>0</v>
      </c>
      <c r="BT37" s="135" t="str">
        <f t="shared" ref="BT37:BT70" si="45">IF(P37="S",1," ")</f>
        <v xml:space="preserve"> </v>
      </c>
      <c r="BU37" s="135" t="str">
        <f t="shared" ref="BU37:BU70" si="46">IF(Q37="S",1," ")</f>
        <v xml:space="preserve"> </v>
      </c>
      <c r="BV37" s="135" t="str">
        <f t="shared" ref="BV37:BV70" si="47">IF(R37="S",1," ")</f>
        <v xml:space="preserve"> </v>
      </c>
      <c r="BW37" s="135" t="str">
        <f t="shared" ref="BW37:BW70" si="48">IF(S37="S",1," ")</f>
        <v xml:space="preserve"> </v>
      </c>
      <c r="BX37" s="135" t="str">
        <f t="shared" ref="BX37:BX70" si="49">IF(T37="S",1," ")</f>
        <v xml:space="preserve"> </v>
      </c>
      <c r="BY37" s="135" t="str">
        <f t="shared" ref="BY37:BY70" si="50">IF(U37="S",1," ")</f>
        <v xml:space="preserve"> </v>
      </c>
      <c r="BZ37" s="135" t="str">
        <f t="shared" ref="BZ37:BZ70" si="51">IF(V37="S",1," ")</f>
        <v xml:space="preserve"> </v>
      </c>
      <c r="CA37" s="135" t="str">
        <f t="shared" ref="CA37:CA70" si="52">IF(W37="S",1," ")</f>
        <v xml:space="preserve"> </v>
      </c>
      <c r="CB37" s="135" t="str">
        <f t="shared" ref="CB37:CB70" si="53">IF(X37="S",1," ")</f>
        <v xml:space="preserve"> </v>
      </c>
      <c r="CC37" s="136" t="e">
        <f t="shared" si="22"/>
        <v>#DIV/0!</v>
      </c>
      <c r="CD37" s="137">
        <f t="shared" si="23"/>
        <v>0</v>
      </c>
      <c r="CE37" s="137" t="e">
        <f t="shared" si="24"/>
        <v>#DIV/0!</v>
      </c>
    </row>
    <row r="38" spans="2:83" s="134" customFormat="1" ht="15.75" thickBot="1">
      <c r="B38" s="187">
        <v>34</v>
      </c>
      <c r="C38" s="189"/>
      <c r="D38" s="189"/>
      <c r="E38" s="190"/>
      <c r="F38" s="191"/>
      <c r="G38" s="189"/>
      <c r="H38" s="192"/>
      <c r="I38" s="193"/>
      <c r="J38" s="189"/>
      <c r="K38" s="189"/>
      <c r="L38" s="392"/>
      <c r="M38" s="392"/>
      <c r="N38" s="193"/>
      <c r="O38" s="193"/>
      <c r="P38" s="182"/>
      <c r="Q38" s="183"/>
      <c r="R38" s="183"/>
      <c r="S38" s="183"/>
      <c r="T38" s="183"/>
      <c r="U38" s="183"/>
      <c r="V38" s="183"/>
      <c r="W38" s="183"/>
      <c r="X38" s="183"/>
      <c r="Y38" s="184"/>
      <c r="Z38" s="194"/>
      <c r="AA38" s="195"/>
      <c r="AB38" s="196" t="e">
        <f t="shared" si="0"/>
        <v>#DIV/0!</v>
      </c>
      <c r="AC38" s="130">
        <f t="shared" si="43"/>
        <v>0</v>
      </c>
      <c r="AD38" s="131">
        <f t="shared" si="25"/>
        <v>0</v>
      </c>
      <c r="AE38" s="132">
        <f t="shared" si="26"/>
        <v>0</v>
      </c>
      <c r="AF38" s="132">
        <f t="shared" si="27"/>
        <v>0</v>
      </c>
      <c r="AG38" s="132">
        <f t="shared" si="28"/>
        <v>0</v>
      </c>
      <c r="AH38" s="132">
        <f t="shared" si="29"/>
        <v>0</v>
      </c>
      <c r="AI38" s="132">
        <f t="shared" si="30"/>
        <v>0</v>
      </c>
      <c r="AJ38" s="132">
        <f t="shared" si="31"/>
        <v>0</v>
      </c>
      <c r="AK38" s="132">
        <f t="shared" si="32"/>
        <v>0</v>
      </c>
      <c r="AL38" s="133">
        <f t="shared" si="33"/>
        <v>0</v>
      </c>
      <c r="AN38" s="131">
        <f t="shared" si="44"/>
        <v>0</v>
      </c>
      <c r="AO38" s="131">
        <f t="shared" si="34"/>
        <v>0</v>
      </c>
      <c r="AP38" s="132">
        <f t="shared" si="35"/>
        <v>0</v>
      </c>
      <c r="AQ38" s="132">
        <f t="shared" si="36"/>
        <v>0</v>
      </c>
      <c r="AR38" s="132">
        <f t="shared" si="37"/>
        <v>0</v>
      </c>
      <c r="AS38" s="132">
        <f t="shared" si="38"/>
        <v>0</v>
      </c>
      <c r="AT38" s="132">
        <f t="shared" si="39"/>
        <v>0</v>
      </c>
      <c r="AU38" s="132">
        <f t="shared" si="40"/>
        <v>0</v>
      </c>
      <c r="AV38" s="132">
        <f t="shared" si="41"/>
        <v>0</v>
      </c>
      <c r="AW38" s="133">
        <f t="shared" si="42"/>
        <v>0</v>
      </c>
      <c r="AY38" s="131">
        <f t="shared" si="3"/>
        <v>0</v>
      </c>
      <c r="AZ38" s="131">
        <f t="shared" si="4"/>
        <v>0</v>
      </c>
      <c r="BA38" s="132">
        <f t="shared" si="5"/>
        <v>0</v>
      </c>
      <c r="BB38" s="132">
        <f t="shared" si="6"/>
        <v>0</v>
      </c>
      <c r="BC38" s="132">
        <f t="shared" si="7"/>
        <v>0</v>
      </c>
      <c r="BD38" s="132">
        <f t="shared" si="8"/>
        <v>0</v>
      </c>
      <c r="BE38" s="132">
        <f t="shared" si="9"/>
        <v>0</v>
      </c>
      <c r="BF38" s="132">
        <f t="shared" si="10"/>
        <v>0</v>
      </c>
      <c r="BG38" s="132">
        <f t="shared" si="11"/>
        <v>0</v>
      </c>
      <c r="BH38" s="133">
        <f t="shared" si="12"/>
        <v>0</v>
      </c>
      <c r="BT38" s="135" t="str">
        <f t="shared" si="45"/>
        <v xml:space="preserve"> </v>
      </c>
      <c r="BU38" s="135" t="str">
        <f t="shared" si="46"/>
        <v xml:space="preserve"> </v>
      </c>
      <c r="BV38" s="135" t="str">
        <f t="shared" si="47"/>
        <v xml:space="preserve"> </v>
      </c>
      <c r="BW38" s="135" t="str">
        <f t="shared" si="48"/>
        <v xml:space="preserve"> </v>
      </c>
      <c r="BX38" s="135" t="str">
        <f t="shared" si="49"/>
        <v xml:space="preserve"> </v>
      </c>
      <c r="BY38" s="135" t="str">
        <f t="shared" si="50"/>
        <v xml:space="preserve"> </v>
      </c>
      <c r="BZ38" s="135" t="str">
        <f t="shared" si="51"/>
        <v xml:space="preserve"> </v>
      </c>
      <c r="CA38" s="135" t="str">
        <f t="shared" si="52"/>
        <v xml:space="preserve"> </v>
      </c>
      <c r="CB38" s="135" t="str">
        <f t="shared" si="53"/>
        <v xml:space="preserve"> </v>
      </c>
      <c r="CC38" s="136" t="e">
        <f t="shared" si="22"/>
        <v>#DIV/0!</v>
      </c>
      <c r="CD38" s="137">
        <f t="shared" si="23"/>
        <v>0</v>
      </c>
      <c r="CE38" s="137" t="e">
        <f t="shared" si="24"/>
        <v>#DIV/0!</v>
      </c>
    </row>
    <row r="39" spans="2:83" s="134" customFormat="1" ht="15.75" thickBot="1">
      <c r="B39" s="194">
        <v>35</v>
      </c>
      <c r="C39" s="202"/>
      <c r="D39" s="197"/>
      <c r="E39" s="203"/>
      <c r="F39" s="199"/>
      <c r="G39" s="197"/>
      <c r="H39" s="200"/>
      <c r="I39" s="201"/>
      <c r="J39" s="197"/>
      <c r="K39" s="197"/>
      <c r="L39" s="392"/>
      <c r="M39" s="392"/>
      <c r="N39" s="193"/>
      <c r="O39" s="193"/>
      <c r="P39" s="182"/>
      <c r="Q39" s="183"/>
      <c r="R39" s="183"/>
      <c r="S39" s="183"/>
      <c r="T39" s="183"/>
      <c r="U39" s="183"/>
      <c r="V39" s="183"/>
      <c r="W39" s="183"/>
      <c r="X39" s="183"/>
      <c r="Y39" s="184"/>
      <c r="Z39" s="194"/>
      <c r="AA39" s="195"/>
      <c r="AB39" s="196" t="e">
        <f t="shared" si="0"/>
        <v>#DIV/0!</v>
      </c>
      <c r="AC39" s="130">
        <f t="shared" si="43"/>
        <v>0</v>
      </c>
      <c r="AD39" s="131">
        <f t="shared" si="25"/>
        <v>0</v>
      </c>
      <c r="AE39" s="132">
        <f t="shared" si="26"/>
        <v>0</v>
      </c>
      <c r="AF39" s="132">
        <f t="shared" si="27"/>
        <v>0</v>
      </c>
      <c r="AG39" s="132">
        <f t="shared" si="28"/>
        <v>0</v>
      </c>
      <c r="AH39" s="132">
        <f t="shared" si="29"/>
        <v>0</v>
      </c>
      <c r="AI39" s="132">
        <f t="shared" si="30"/>
        <v>0</v>
      </c>
      <c r="AJ39" s="132">
        <f t="shared" si="31"/>
        <v>0</v>
      </c>
      <c r="AK39" s="132">
        <f t="shared" si="32"/>
        <v>0</v>
      </c>
      <c r="AL39" s="133">
        <f t="shared" si="33"/>
        <v>0</v>
      </c>
      <c r="AN39" s="131">
        <f t="shared" si="44"/>
        <v>0</v>
      </c>
      <c r="AO39" s="131">
        <f t="shared" si="34"/>
        <v>0</v>
      </c>
      <c r="AP39" s="132">
        <f t="shared" si="35"/>
        <v>0</v>
      </c>
      <c r="AQ39" s="132">
        <f t="shared" si="36"/>
        <v>0</v>
      </c>
      <c r="AR39" s="132">
        <f t="shared" si="37"/>
        <v>0</v>
      </c>
      <c r="AS39" s="132">
        <f t="shared" si="38"/>
        <v>0</v>
      </c>
      <c r="AT39" s="132">
        <f t="shared" si="39"/>
        <v>0</v>
      </c>
      <c r="AU39" s="132">
        <f t="shared" si="40"/>
        <v>0</v>
      </c>
      <c r="AV39" s="132">
        <f t="shared" si="41"/>
        <v>0</v>
      </c>
      <c r="AW39" s="133">
        <f t="shared" si="42"/>
        <v>0</v>
      </c>
      <c r="AY39" s="131">
        <f t="shared" si="3"/>
        <v>0</v>
      </c>
      <c r="AZ39" s="131">
        <f t="shared" si="4"/>
        <v>0</v>
      </c>
      <c r="BA39" s="132">
        <f t="shared" si="5"/>
        <v>0</v>
      </c>
      <c r="BB39" s="132">
        <f t="shared" si="6"/>
        <v>0</v>
      </c>
      <c r="BC39" s="132">
        <f t="shared" si="7"/>
        <v>0</v>
      </c>
      <c r="BD39" s="132">
        <f t="shared" si="8"/>
        <v>0</v>
      </c>
      <c r="BE39" s="132">
        <f t="shared" si="9"/>
        <v>0</v>
      </c>
      <c r="BF39" s="132">
        <f t="shared" si="10"/>
        <v>0</v>
      </c>
      <c r="BG39" s="132">
        <f t="shared" si="11"/>
        <v>0</v>
      </c>
      <c r="BH39" s="133">
        <f t="shared" si="12"/>
        <v>0</v>
      </c>
      <c r="BT39" s="135" t="str">
        <f t="shared" si="45"/>
        <v xml:space="preserve"> </v>
      </c>
      <c r="BU39" s="135" t="str">
        <f t="shared" si="46"/>
        <v xml:space="preserve"> </v>
      </c>
      <c r="BV39" s="135" t="str">
        <f t="shared" si="47"/>
        <v xml:space="preserve"> </v>
      </c>
      <c r="BW39" s="135" t="str">
        <f t="shared" si="48"/>
        <v xml:space="preserve"> </v>
      </c>
      <c r="BX39" s="135" t="str">
        <f t="shared" si="49"/>
        <v xml:space="preserve"> </v>
      </c>
      <c r="BY39" s="135" t="str">
        <f t="shared" si="50"/>
        <v xml:space="preserve"> </v>
      </c>
      <c r="BZ39" s="135" t="str">
        <f t="shared" si="51"/>
        <v xml:space="preserve"> </v>
      </c>
      <c r="CA39" s="135" t="str">
        <f t="shared" si="52"/>
        <v xml:space="preserve"> </v>
      </c>
      <c r="CB39" s="135" t="str">
        <f t="shared" si="53"/>
        <v xml:space="preserve"> </v>
      </c>
      <c r="CC39" s="136" t="e">
        <f t="shared" si="22"/>
        <v>#DIV/0!</v>
      </c>
      <c r="CD39" s="137">
        <f t="shared" si="23"/>
        <v>0</v>
      </c>
      <c r="CE39" s="137" t="e">
        <f t="shared" si="24"/>
        <v>#DIV/0!</v>
      </c>
    </row>
    <row r="40" spans="2:83" s="134" customFormat="1" ht="15.75" thickBot="1">
      <c r="B40" s="187">
        <v>36</v>
      </c>
      <c r="C40" s="189"/>
      <c r="D40" s="189"/>
      <c r="E40" s="190"/>
      <c r="F40" s="191"/>
      <c r="G40" s="189"/>
      <c r="H40" s="192"/>
      <c r="I40" s="193"/>
      <c r="J40" s="189"/>
      <c r="K40" s="189"/>
      <c r="L40" s="392"/>
      <c r="M40" s="392"/>
      <c r="N40" s="193"/>
      <c r="O40" s="193"/>
      <c r="P40" s="182"/>
      <c r="Q40" s="183"/>
      <c r="R40" s="183"/>
      <c r="S40" s="183"/>
      <c r="T40" s="183"/>
      <c r="U40" s="183"/>
      <c r="V40" s="183"/>
      <c r="W40" s="183"/>
      <c r="X40" s="183"/>
      <c r="Y40" s="184"/>
      <c r="Z40" s="194"/>
      <c r="AA40" s="195"/>
      <c r="AB40" s="196" t="e">
        <f t="shared" si="0"/>
        <v>#DIV/0!</v>
      </c>
      <c r="AC40" s="130">
        <f t="shared" si="43"/>
        <v>0</v>
      </c>
      <c r="AD40" s="131">
        <f t="shared" ref="AD40:AD70" si="54">IF(Q40="S",1,0)</f>
        <v>0</v>
      </c>
      <c r="AE40" s="132">
        <f t="shared" ref="AE40:AE70" si="55">IF(R40="S",1,0)</f>
        <v>0</v>
      </c>
      <c r="AF40" s="132">
        <f t="shared" ref="AF40:AF70" si="56">IF(S40="S",1,0)</f>
        <v>0</v>
      </c>
      <c r="AG40" s="132">
        <f t="shared" ref="AG40:AG70" si="57">IF(T40="S",1,0)</f>
        <v>0</v>
      </c>
      <c r="AH40" s="132">
        <f t="shared" ref="AH40:AH70" si="58">IF(U40="S",1,0)</f>
        <v>0</v>
      </c>
      <c r="AI40" s="132">
        <f t="shared" ref="AI40:AI70" si="59">IF(V40="S",1,0)</f>
        <v>0</v>
      </c>
      <c r="AJ40" s="132">
        <f t="shared" ref="AJ40:AJ70" si="60">IF(W40="S",1,0)</f>
        <v>0</v>
      </c>
      <c r="AK40" s="132">
        <f t="shared" ref="AK40:AK70" si="61">IF(X40="S",1,0)</f>
        <v>0</v>
      </c>
      <c r="AL40" s="133">
        <f t="shared" ref="AL40:AL70" si="62">IF(Y40="S",1,0)</f>
        <v>0</v>
      </c>
      <c r="AN40" s="131">
        <f t="shared" si="44"/>
        <v>0</v>
      </c>
      <c r="AO40" s="131">
        <f t="shared" ref="AO40:AO70" si="63">IF(Q40="C",1,0)</f>
        <v>0</v>
      </c>
      <c r="AP40" s="132">
        <f t="shared" ref="AP40:AP70" si="64">IF(R40="C",1,0)</f>
        <v>0</v>
      </c>
      <c r="AQ40" s="132">
        <f t="shared" ref="AQ40:AQ70" si="65">IF(S40="C",1,0)</f>
        <v>0</v>
      </c>
      <c r="AR40" s="132">
        <f t="shared" ref="AR40:AR70" si="66">IF(T40="C",1,0)</f>
        <v>0</v>
      </c>
      <c r="AS40" s="132">
        <f t="shared" ref="AS40:AS70" si="67">IF(U40="C",1,0)</f>
        <v>0</v>
      </c>
      <c r="AT40" s="132">
        <f t="shared" ref="AT40:AT70" si="68">IF(V40="C",1,0)</f>
        <v>0</v>
      </c>
      <c r="AU40" s="132">
        <f t="shared" ref="AU40:AU70" si="69">IF(W40="C",1,0)</f>
        <v>0</v>
      </c>
      <c r="AV40" s="132">
        <f t="shared" ref="AV40:AV70" si="70">IF(X40="C",1,0)</f>
        <v>0</v>
      </c>
      <c r="AW40" s="133">
        <f t="shared" ref="AW40:AW70" si="71">IF(Y40="C",1,0)</f>
        <v>0</v>
      </c>
      <c r="AY40" s="131">
        <f t="shared" si="3"/>
        <v>0</v>
      </c>
      <c r="AZ40" s="131">
        <f t="shared" si="4"/>
        <v>0</v>
      </c>
      <c r="BA40" s="132">
        <f t="shared" si="5"/>
        <v>0</v>
      </c>
      <c r="BB40" s="132">
        <f t="shared" si="6"/>
        <v>0</v>
      </c>
      <c r="BC40" s="132">
        <f t="shared" si="7"/>
        <v>0</v>
      </c>
      <c r="BD40" s="132">
        <f t="shared" si="8"/>
        <v>0</v>
      </c>
      <c r="BE40" s="132">
        <f t="shared" si="9"/>
        <v>0</v>
      </c>
      <c r="BF40" s="132">
        <f t="shared" si="10"/>
        <v>0</v>
      </c>
      <c r="BG40" s="132">
        <f t="shared" si="11"/>
        <v>0</v>
      </c>
      <c r="BH40" s="133">
        <f t="shared" si="12"/>
        <v>0</v>
      </c>
      <c r="BT40" s="135" t="str">
        <f t="shared" si="45"/>
        <v xml:space="preserve"> </v>
      </c>
      <c r="BU40" s="135" t="str">
        <f t="shared" si="46"/>
        <v xml:space="preserve"> </v>
      </c>
      <c r="BV40" s="135" t="str">
        <f t="shared" si="47"/>
        <v xml:space="preserve"> </v>
      </c>
      <c r="BW40" s="135" t="str">
        <f t="shared" si="48"/>
        <v xml:space="preserve"> </v>
      </c>
      <c r="BX40" s="135" t="str">
        <f t="shared" si="49"/>
        <v xml:space="preserve"> </v>
      </c>
      <c r="BY40" s="135" t="str">
        <f t="shared" si="50"/>
        <v xml:space="preserve"> </v>
      </c>
      <c r="BZ40" s="135" t="str">
        <f t="shared" si="51"/>
        <v xml:space="preserve"> </v>
      </c>
      <c r="CA40" s="135" t="str">
        <f t="shared" si="52"/>
        <v xml:space="preserve"> </v>
      </c>
      <c r="CB40" s="135" t="str">
        <f t="shared" si="53"/>
        <v xml:space="preserve"> </v>
      </c>
      <c r="CC40" s="136" t="e">
        <f t="shared" si="22"/>
        <v>#DIV/0!</v>
      </c>
      <c r="CD40" s="137">
        <f t="shared" si="23"/>
        <v>0</v>
      </c>
      <c r="CE40" s="137" t="e">
        <f t="shared" si="24"/>
        <v>#DIV/0!</v>
      </c>
    </row>
    <row r="41" spans="2:83" s="134" customFormat="1" ht="15.75" thickBot="1">
      <c r="B41" s="194">
        <v>37</v>
      </c>
      <c r="C41" s="197"/>
      <c r="D41" s="197"/>
      <c r="E41" s="203"/>
      <c r="F41" s="199"/>
      <c r="G41" s="197"/>
      <c r="H41" s="200"/>
      <c r="I41" s="201"/>
      <c r="J41" s="197"/>
      <c r="K41" s="197"/>
      <c r="L41" s="392"/>
      <c r="M41" s="392"/>
      <c r="N41" s="193"/>
      <c r="O41" s="193"/>
      <c r="P41" s="182"/>
      <c r="Q41" s="183"/>
      <c r="R41" s="183"/>
      <c r="S41" s="183"/>
      <c r="T41" s="183"/>
      <c r="U41" s="183"/>
      <c r="V41" s="183"/>
      <c r="W41" s="183"/>
      <c r="X41" s="183"/>
      <c r="Y41" s="184"/>
      <c r="Z41" s="194"/>
      <c r="AA41" s="195"/>
      <c r="AB41" s="196" t="e">
        <f t="shared" si="0"/>
        <v>#DIV/0!</v>
      </c>
      <c r="AC41" s="130">
        <f t="shared" ref="AC41:AC70" si="72">IF(P41="S",1,0)</f>
        <v>0</v>
      </c>
      <c r="AD41" s="131">
        <f t="shared" si="54"/>
        <v>0</v>
      </c>
      <c r="AE41" s="132">
        <f t="shared" si="55"/>
        <v>0</v>
      </c>
      <c r="AF41" s="132">
        <f t="shared" si="56"/>
        <v>0</v>
      </c>
      <c r="AG41" s="132">
        <f t="shared" si="57"/>
        <v>0</v>
      </c>
      <c r="AH41" s="132">
        <f t="shared" si="58"/>
        <v>0</v>
      </c>
      <c r="AI41" s="132">
        <f t="shared" si="59"/>
        <v>0</v>
      </c>
      <c r="AJ41" s="132">
        <f t="shared" si="60"/>
        <v>0</v>
      </c>
      <c r="AK41" s="132">
        <f t="shared" si="61"/>
        <v>0</v>
      </c>
      <c r="AL41" s="133">
        <f t="shared" si="62"/>
        <v>0</v>
      </c>
      <c r="AN41" s="131">
        <f t="shared" ref="AN41:AN70" si="73">IF(P41="C",1,0)</f>
        <v>0</v>
      </c>
      <c r="AO41" s="131">
        <f t="shared" si="63"/>
        <v>0</v>
      </c>
      <c r="AP41" s="132">
        <f t="shared" si="64"/>
        <v>0</v>
      </c>
      <c r="AQ41" s="132">
        <f t="shared" si="65"/>
        <v>0</v>
      </c>
      <c r="AR41" s="132">
        <f t="shared" si="66"/>
        <v>0</v>
      </c>
      <c r="AS41" s="132">
        <f t="shared" si="67"/>
        <v>0</v>
      </c>
      <c r="AT41" s="132">
        <f t="shared" si="68"/>
        <v>0</v>
      </c>
      <c r="AU41" s="132">
        <f t="shared" si="69"/>
        <v>0</v>
      </c>
      <c r="AV41" s="132">
        <f t="shared" si="70"/>
        <v>0</v>
      </c>
      <c r="AW41" s="133">
        <f t="shared" si="71"/>
        <v>0</v>
      </c>
      <c r="AY41" s="131">
        <f t="shared" si="3"/>
        <v>0</v>
      </c>
      <c r="AZ41" s="131">
        <f t="shared" si="4"/>
        <v>0</v>
      </c>
      <c r="BA41" s="132">
        <f t="shared" si="5"/>
        <v>0</v>
      </c>
      <c r="BB41" s="132">
        <f t="shared" si="6"/>
        <v>0</v>
      </c>
      <c r="BC41" s="132">
        <f t="shared" si="7"/>
        <v>0</v>
      </c>
      <c r="BD41" s="132">
        <f t="shared" si="8"/>
        <v>0</v>
      </c>
      <c r="BE41" s="132">
        <f t="shared" si="9"/>
        <v>0</v>
      </c>
      <c r="BF41" s="132">
        <f t="shared" si="10"/>
        <v>0</v>
      </c>
      <c r="BG41" s="132">
        <f t="shared" si="11"/>
        <v>0</v>
      </c>
      <c r="BH41" s="133">
        <f t="shared" si="12"/>
        <v>0</v>
      </c>
      <c r="BT41" s="135" t="str">
        <f t="shared" si="45"/>
        <v xml:space="preserve"> </v>
      </c>
      <c r="BU41" s="135" t="str">
        <f t="shared" si="46"/>
        <v xml:space="preserve"> </v>
      </c>
      <c r="BV41" s="135" t="str">
        <f t="shared" si="47"/>
        <v xml:space="preserve"> </v>
      </c>
      <c r="BW41" s="135" t="str">
        <f t="shared" si="48"/>
        <v xml:space="preserve"> </v>
      </c>
      <c r="BX41" s="135" t="str">
        <f t="shared" si="49"/>
        <v xml:space="preserve"> </v>
      </c>
      <c r="BY41" s="135" t="str">
        <f t="shared" si="50"/>
        <v xml:space="preserve"> </v>
      </c>
      <c r="BZ41" s="135" t="str">
        <f t="shared" si="51"/>
        <v xml:space="preserve"> </v>
      </c>
      <c r="CA41" s="135" t="str">
        <f t="shared" si="52"/>
        <v xml:space="preserve"> </v>
      </c>
      <c r="CB41" s="135" t="str">
        <f t="shared" si="53"/>
        <v xml:space="preserve"> </v>
      </c>
      <c r="CC41" s="136" t="e">
        <f t="shared" si="22"/>
        <v>#DIV/0!</v>
      </c>
      <c r="CD41" s="137">
        <f t="shared" si="23"/>
        <v>0</v>
      </c>
      <c r="CE41" s="137" t="e">
        <f t="shared" si="24"/>
        <v>#DIV/0!</v>
      </c>
    </row>
    <row r="42" spans="2:83" s="134" customFormat="1" ht="15.75" thickBot="1">
      <c r="B42" s="187">
        <v>38</v>
      </c>
      <c r="C42" s="189"/>
      <c r="D42" s="189"/>
      <c r="E42" s="190"/>
      <c r="F42" s="191"/>
      <c r="G42" s="189"/>
      <c r="H42" s="192"/>
      <c r="I42" s="193"/>
      <c r="J42" s="189"/>
      <c r="K42" s="189"/>
      <c r="L42" s="392"/>
      <c r="M42" s="392"/>
      <c r="N42" s="193"/>
      <c r="O42" s="193"/>
      <c r="P42" s="182"/>
      <c r="Q42" s="183"/>
      <c r="R42" s="183"/>
      <c r="S42" s="183"/>
      <c r="T42" s="183"/>
      <c r="U42" s="183"/>
      <c r="V42" s="183"/>
      <c r="W42" s="183"/>
      <c r="X42" s="183"/>
      <c r="Y42" s="184"/>
      <c r="Z42" s="194"/>
      <c r="AA42" s="195"/>
      <c r="AB42" s="196" t="e">
        <f t="shared" si="0"/>
        <v>#DIV/0!</v>
      </c>
      <c r="AC42" s="130">
        <f t="shared" si="72"/>
        <v>0</v>
      </c>
      <c r="AD42" s="131">
        <f t="shared" si="54"/>
        <v>0</v>
      </c>
      <c r="AE42" s="132">
        <f t="shared" si="55"/>
        <v>0</v>
      </c>
      <c r="AF42" s="132">
        <f t="shared" si="56"/>
        <v>0</v>
      </c>
      <c r="AG42" s="132">
        <f t="shared" si="57"/>
        <v>0</v>
      </c>
      <c r="AH42" s="132">
        <f t="shared" si="58"/>
        <v>0</v>
      </c>
      <c r="AI42" s="132">
        <f t="shared" si="59"/>
        <v>0</v>
      </c>
      <c r="AJ42" s="132">
        <f t="shared" si="60"/>
        <v>0</v>
      </c>
      <c r="AK42" s="132">
        <f t="shared" si="61"/>
        <v>0</v>
      </c>
      <c r="AL42" s="133">
        <f t="shared" si="62"/>
        <v>0</v>
      </c>
      <c r="AN42" s="131">
        <f t="shared" si="73"/>
        <v>0</v>
      </c>
      <c r="AO42" s="131">
        <f t="shared" si="63"/>
        <v>0</v>
      </c>
      <c r="AP42" s="132">
        <f t="shared" si="64"/>
        <v>0</v>
      </c>
      <c r="AQ42" s="132">
        <f t="shared" si="65"/>
        <v>0</v>
      </c>
      <c r="AR42" s="132">
        <f t="shared" si="66"/>
        <v>0</v>
      </c>
      <c r="AS42" s="132">
        <f t="shared" si="67"/>
        <v>0</v>
      </c>
      <c r="AT42" s="132">
        <f t="shared" si="68"/>
        <v>0</v>
      </c>
      <c r="AU42" s="132">
        <f t="shared" si="69"/>
        <v>0</v>
      </c>
      <c r="AV42" s="132">
        <f t="shared" si="70"/>
        <v>0</v>
      </c>
      <c r="AW42" s="133">
        <f t="shared" si="71"/>
        <v>0</v>
      </c>
      <c r="AY42" s="131">
        <f t="shared" si="3"/>
        <v>0</v>
      </c>
      <c r="AZ42" s="131">
        <f t="shared" si="4"/>
        <v>0</v>
      </c>
      <c r="BA42" s="132">
        <f t="shared" si="5"/>
        <v>0</v>
      </c>
      <c r="BB42" s="132">
        <f t="shared" si="6"/>
        <v>0</v>
      </c>
      <c r="BC42" s="132">
        <f t="shared" si="7"/>
        <v>0</v>
      </c>
      <c r="BD42" s="132">
        <f t="shared" si="8"/>
        <v>0</v>
      </c>
      <c r="BE42" s="132">
        <f t="shared" si="9"/>
        <v>0</v>
      </c>
      <c r="BF42" s="132">
        <f t="shared" si="10"/>
        <v>0</v>
      </c>
      <c r="BG42" s="132">
        <f t="shared" si="11"/>
        <v>0</v>
      </c>
      <c r="BH42" s="133">
        <f t="shared" si="12"/>
        <v>0</v>
      </c>
      <c r="BT42" s="135" t="str">
        <f t="shared" si="45"/>
        <v xml:space="preserve"> </v>
      </c>
      <c r="BU42" s="135" t="str">
        <f t="shared" si="46"/>
        <v xml:space="preserve"> </v>
      </c>
      <c r="BV42" s="135" t="str">
        <f t="shared" si="47"/>
        <v xml:space="preserve"> </v>
      </c>
      <c r="BW42" s="135" t="str">
        <f t="shared" si="48"/>
        <v xml:space="preserve"> </v>
      </c>
      <c r="BX42" s="135" t="str">
        <f t="shared" si="49"/>
        <v xml:space="preserve"> </v>
      </c>
      <c r="BY42" s="135" t="str">
        <f t="shared" si="50"/>
        <v xml:space="preserve"> </v>
      </c>
      <c r="BZ42" s="135" t="str">
        <f t="shared" si="51"/>
        <v xml:space="preserve"> </v>
      </c>
      <c r="CA42" s="135" t="str">
        <f t="shared" si="52"/>
        <v xml:space="preserve"> </v>
      </c>
      <c r="CB42" s="135" t="str">
        <f t="shared" si="53"/>
        <v xml:space="preserve"> </v>
      </c>
      <c r="CC42" s="136" t="e">
        <f t="shared" si="22"/>
        <v>#DIV/0!</v>
      </c>
      <c r="CD42" s="137">
        <f t="shared" si="23"/>
        <v>0</v>
      </c>
      <c r="CE42" s="137" t="e">
        <f t="shared" si="24"/>
        <v>#DIV/0!</v>
      </c>
    </row>
    <row r="43" spans="2:83" s="134" customFormat="1" ht="15.75" thickBot="1">
      <c r="B43" s="194">
        <v>39</v>
      </c>
      <c r="C43" s="197"/>
      <c r="D43" s="197"/>
      <c r="E43" s="203"/>
      <c r="F43" s="199"/>
      <c r="G43" s="197"/>
      <c r="H43" s="200"/>
      <c r="I43" s="201"/>
      <c r="J43" s="197"/>
      <c r="K43" s="197"/>
      <c r="L43" s="392"/>
      <c r="M43" s="392"/>
      <c r="N43" s="193"/>
      <c r="O43" s="193"/>
      <c r="P43" s="182"/>
      <c r="Q43" s="183"/>
      <c r="R43" s="183"/>
      <c r="S43" s="183"/>
      <c r="T43" s="183"/>
      <c r="U43" s="183"/>
      <c r="V43" s="183"/>
      <c r="W43" s="183"/>
      <c r="X43" s="183"/>
      <c r="Y43" s="184"/>
      <c r="Z43" s="194"/>
      <c r="AA43" s="195"/>
      <c r="AB43" s="196" t="e">
        <f>+CD43+CE43</f>
        <v>#DIV/0!</v>
      </c>
      <c r="AC43" s="130">
        <f t="shared" si="72"/>
        <v>0</v>
      </c>
      <c r="AD43" s="131">
        <f t="shared" si="54"/>
        <v>0</v>
      </c>
      <c r="AE43" s="132">
        <f t="shared" si="55"/>
        <v>0</v>
      </c>
      <c r="AF43" s="132">
        <f t="shared" si="56"/>
        <v>0</v>
      </c>
      <c r="AG43" s="132">
        <f t="shared" si="57"/>
        <v>0</v>
      </c>
      <c r="AH43" s="132">
        <f t="shared" si="58"/>
        <v>0</v>
      </c>
      <c r="AI43" s="132">
        <f t="shared" si="59"/>
        <v>0</v>
      </c>
      <c r="AJ43" s="132">
        <f t="shared" si="60"/>
        <v>0</v>
      </c>
      <c r="AK43" s="132">
        <f t="shared" si="61"/>
        <v>0</v>
      </c>
      <c r="AL43" s="133">
        <f t="shared" si="62"/>
        <v>0</v>
      </c>
      <c r="AN43" s="131">
        <f t="shared" si="73"/>
        <v>0</v>
      </c>
      <c r="AO43" s="131">
        <f t="shared" si="63"/>
        <v>0</v>
      </c>
      <c r="AP43" s="132">
        <f t="shared" si="64"/>
        <v>0</v>
      </c>
      <c r="AQ43" s="132">
        <f t="shared" si="65"/>
        <v>0</v>
      </c>
      <c r="AR43" s="132">
        <f t="shared" si="66"/>
        <v>0</v>
      </c>
      <c r="AS43" s="132">
        <f t="shared" si="67"/>
        <v>0</v>
      </c>
      <c r="AT43" s="132">
        <f t="shared" si="68"/>
        <v>0</v>
      </c>
      <c r="AU43" s="132">
        <f t="shared" si="69"/>
        <v>0</v>
      </c>
      <c r="AV43" s="132">
        <f t="shared" si="70"/>
        <v>0</v>
      </c>
      <c r="AW43" s="133">
        <f t="shared" si="71"/>
        <v>0</v>
      </c>
      <c r="AY43" s="131">
        <f t="shared" si="3"/>
        <v>0</v>
      </c>
      <c r="AZ43" s="131">
        <f t="shared" si="4"/>
        <v>0</v>
      </c>
      <c r="BA43" s="132">
        <f t="shared" si="5"/>
        <v>0</v>
      </c>
      <c r="BB43" s="132">
        <f t="shared" si="6"/>
        <v>0</v>
      </c>
      <c r="BC43" s="132">
        <f t="shared" si="7"/>
        <v>0</v>
      </c>
      <c r="BD43" s="132">
        <f t="shared" si="8"/>
        <v>0</v>
      </c>
      <c r="BE43" s="132">
        <f t="shared" si="9"/>
        <v>0</v>
      </c>
      <c r="BF43" s="132">
        <f t="shared" si="10"/>
        <v>0</v>
      </c>
      <c r="BG43" s="132">
        <f t="shared" si="11"/>
        <v>0</v>
      </c>
      <c r="BH43" s="133">
        <f t="shared" si="12"/>
        <v>0</v>
      </c>
      <c r="BT43" s="135" t="str">
        <f t="shared" si="45"/>
        <v xml:space="preserve"> </v>
      </c>
      <c r="BU43" s="135" t="str">
        <f t="shared" si="46"/>
        <v xml:space="preserve"> </v>
      </c>
      <c r="BV43" s="135" t="str">
        <f t="shared" si="47"/>
        <v xml:space="preserve"> </v>
      </c>
      <c r="BW43" s="135" t="str">
        <f t="shared" si="48"/>
        <v xml:space="preserve"> </v>
      </c>
      <c r="BX43" s="135" t="str">
        <f t="shared" si="49"/>
        <v xml:space="preserve"> </v>
      </c>
      <c r="BY43" s="135" t="str">
        <f t="shared" si="50"/>
        <v xml:space="preserve"> </v>
      </c>
      <c r="BZ43" s="135" t="str">
        <f t="shared" si="51"/>
        <v xml:space="preserve"> </v>
      </c>
      <c r="CA43" s="135" t="str">
        <f t="shared" si="52"/>
        <v xml:space="preserve"> </v>
      </c>
      <c r="CB43" s="135" t="str">
        <f t="shared" si="53"/>
        <v xml:space="preserve"> </v>
      </c>
      <c r="CC43" s="136" t="e">
        <f t="shared" si="22"/>
        <v>#DIV/0!</v>
      </c>
      <c r="CD43" s="137">
        <f t="shared" si="23"/>
        <v>0</v>
      </c>
      <c r="CE43" s="137" t="e">
        <f t="shared" si="24"/>
        <v>#DIV/0!</v>
      </c>
    </row>
    <row r="44" spans="2:83" s="134" customFormat="1" ht="15.75" thickBot="1">
      <c r="B44" s="187">
        <v>40</v>
      </c>
      <c r="C44" s="188"/>
      <c r="D44" s="189"/>
      <c r="E44" s="190"/>
      <c r="F44" s="191"/>
      <c r="G44" s="189"/>
      <c r="H44" s="192"/>
      <c r="I44" s="193"/>
      <c r="J44" s="189"/>
      <c r="K44" s="189"/>
      <c r="L44" s="392"/>
      <c r="M44" s="392"/>
      <c r="N44" s="193"/>
      <c r="O44" s="193"/>
      <c r="P44" s="182"/>
      <c r="Q44" s="183"/>
      <c r="R44" s="183"/>
      <c r="S44" s="183"/>
      <c r="T44" s="183"/>
      <c r="U44" s="183"/>
      <c r="V44" s="183"/>
      <c r="W44" s="183"/>
      <c r="X44" s="183"/>
      <c r="Y44" s="184"/>
      <c r="Z44" s="194"/>
      <c r="AA44" s="195"/>
      <c r="AB44" s="196" t="e">
        <f t="shared" si="0"/>
        <v>#DIV/0!</v>
      </c>
      <c r="AC44" s="130">
        <f t="shared" si="72"/>
        <v>0</v>
      </c>
      <c r="AD44" s="131">
        <f t="shared" si="54"/>
        <v>0</v>
      </c>
      <c r="AE44" s="132">
        <f t="shared" si="55"/>
        <v>0</v>
      </c>
      <c r="AF44" s="132">
        <f t="shared" si="56"/>
        <v>0</v>
      </c>
      <c r="AG44" s="132">
        <f t="shared" si="57"/>
        <v>0</v>
      </c>
      <c r="AH44" s="132">
        <f t="shared" si="58"/>
        <v>0</v>
      </c>
      <c r="AI44" s="132">
        <f t="shared" si="59"/>
        <v>0</v>
      </c>
      <c r="AJ44" s="132">
        <f t="shared" si="60"/>
        <v>0</v>
      </c>
      <c r="AK44" s="132">
        <f t="shared" si="61"/>
        <v>0</v>
      </c>
      <c r="AL44" s="133">
        <f t="shared" si="62"/>
        <v>0</v>
      </c>
      <c r="AN44" s="131">
        <f t="shared" si="73"/>
        <v>0</v>
      </c>
      <c r="AO44" s="131">
        <f t="shared" si="63"/>
        <v>0</v>
      </c>
      <c r="AP44" s="132">
        <f t="shared" si="64"/>
        <v>0</v>
      </c>
      <c r="AQ44" s="132">
        <f t="shared" si="65"/>
        <v>0</v>
      </c>
      <c r="AR44" s="132">
        <f t="shared" si="66"/>
        <v>0</v>
      </c>
      <c r="AS44" s="132">
        <f t="shared" si="67"/>
        <v>0</v>
      </c>
      <c r="AT44" s="132">
        <f t="shared" si="68"/>
        <v>0</v>
      </c>
      <c r="AU44" s="132">
        <f t="shared" si="69"/>
        <v>0</v>
      </c>
      <c r="AV44" s="132">
        <f t="shared" si="70"/>
        <v>0</v>
      </c>
      <c r="AW44" s="133">
        <f t="shared" si="71"/>
        <v>0</v>
      </c>
      <c r="AY44" s="131">
        <f t="shared" si="3"/>
        <v>0</v>
      </c>
      <c r="AZ44" s="131">
        <f t="shared" si="4"/>
        <v>0</v>
      </c>
      <c r="BA44" s="132">
        <f t="shared" si="5"/>
        <v>0</v>
      </c>
      <c r="BB44" s="132">
        <f t="shared" si="6"/>
        <v>0</v>
      </c>
      <c r="BC44" s="132">
        <f t="shared" si="7"/>
        <v>0</v>
      </c>
      <c r="BD44" s="132">
        <f t="shared" si="8"/>
        <v>0</v>
      </c>
      <c r="BE44" s="132">
        <f t="shared" si="9"/>
        <v>0</v>
      </c>
      <c r="BF44" s="132">
        <f t="shared" si="10"/>
        <v>0</v>
      </c>
      <c r="BG44" s="132">
        <f t="shared" si="11"/>
        <v>0</v>
      </c>
      <c r="BH44" s="133">
        <f t="shared" si="12"/>
        <v>0</v>
      </c>
      <c r="BT44" s="135" t="str">
        <f t="shared" si="45"/>
        <v xml:space="preserve"> </v>
      </c>
      <c r="BU44" s="135" t="str">
        <f t="shared" si="46"/>
        <v xml:space="preserve"> </v>
      </c>
      <c r="BV44" s="135" t="str">
        <f t="shared" si="47"/>
        <v xml:space="preserve"> </v>
      </c>
      <c r="BW44" s="135" t="str">
        <f t="shared" si="48"/>
        <v xml:space="preserve"> </v>
      </c>
      <c r="BX44" s="135" t="str">
        <f t="shared" si="49"/>
        <v xml:space="preserve"> </v>
      </c>
      <c r="BY44" s="135" t="str">
        <f t="shared" si="50"/>
        <v xml:space="preserve"> </v>
      </c>
      <c r="BZ44" s="135" t="str">
        <f t="shared" si="51"/>
        <v xml:space="preserve"> </v>
      </c>
      <c r="CA44" s="135" t="str">
        <f t="shared" si="52"/>
        <v xml:space="preserve"> </v>
      </c>
      <c r="CB44" s="135" t="str">
        <f t="shared" si="53"/>
        <v xml:space="preserve"> </v>
      </c>
      <c r="CC44" s="136" t="e">
        <f t="shared" si="22"/>
        <v>#DIV/0!</v>
      </c>
      <c r="CD44" s="137">
        <f t="shared" si="23"/>
        <v>0</v>
      </c>
      <c r="CE44" s="137" t="e">
        <f t="shared" si="24"/>
        <v>#DIV/0!</v>
      </c>
    </row>
    <row r="45" spans="2:83" s="134" customFormat="1" ht="15.75" thickBot="1">
      <c r="B45" s="194">
        <v>41</v>
      </c>
      <c r="C45" s="202"/>
      <c r="D45" s="197"/>
      <c r="E45" s="203"/>
      <c r="F45" s="199"/>
      <c r="G45" s="197"/>
      <c r="H45" s="200"/>
      <c r="I45" s="201"/>
      <c r="J45" s="197"/>
      <c r="K45" s="197"/>
      <c r="L45" s="392"/>
      <c r="M45" s="392"/>
      <c r="N45" s="193"/>
      <c r="O45" s="193"/>
      <c r="P45" s="182"/>
      <c r="Q45" s="183"/>
      <c r="R45" s="183"/>
      <c r="S45" s="183"/>
      <c r="T45" s="183"/>
      <c r="U45" s="183"/>
      <c r="V45" s="183"/>
      <c r="W45" s="183"/>
      <c r="X45" s="183"/>
      <c r="Y45" s="184"/>
      <c r="Z45" s="194"/>
      <c r="AA45" s="195"/>
      <c r="AB45" s="196" t="e">
        <f t="shared" si="0"/>
        <v>#DIV/0!</v>
      </c>
      <c r="AC45" s="130">
        <f t="shared" si="72"/>
        <v>0</v>
      </c>
      <c r="AD45" s="131">
        <f t="shared" si="54"/>
        <v>0</v>
      </c>
      <c r="AE45" s="132">
        <f t="shared" si="55"/>
        <v>0</v>
      </c>
      <c r="AF45" s="132">
        <f t="shared" si="56"/>
        <v>0</v>
      </c>
      <c r="AG45" s="132">
        <f t="shared" si="57"/>
        <v>0</v>
      </c>
      <c r="AH45" s="132">
        <f t="shared" si="58"/>
        <v>0</v>
      </c>
      <c r="AI45" s="132">
        <f t="shared" si="59"/>
        <v>0</v>
      </c>
      <c r="AJ45" s="132">
        <f t="shared" si="60"/>
        <v>0</v>
      </c>
      <c r="AK45" s="132">
        <f t="shared" si="61"/>
        <v>0</v>
      </c>
      <c r="AL45" s="133">
        <f t="shared" si="62"/>
        <v>0</v>
      </c>
      <c r="AN45" s="131">
        <f t="shared" si="73"/>
        <v>0</v>
      </c>
      <c r="AO45" s="131">
        <f t="shared" si="63"/>
        <v>0</v>
      </c>
      <c r="AP45" s="132">
        <f t="shared" si="64"/>
        <v>0</v>
      </c>
      <c r="AQ45" s="132">
        <f t="shared" si="65"/>
        <v>0</v>
      </c>
      <c r="AR45" s="132">
        <f t="shared" si="66"/>
        <v>0</v>
      </c>
      <c r="AS45" s="132">
        <f t="shared" si="67"/>
        <v>0</v>
      </c>
      <c r="AT45" s="132">
        <f t="shared" si="68"/>
        <v>0</v>
      </c>
      <c r="AU45" s="132">
        <f t="shared" si="69"/>
        <v>0</v>
      </c>
      <c r="AV45" s="132">
        <f t="shared" si="70"/>
        <v>0</v>
      </c>
      <c r="AW45" s="133">
        <f t="shared" si="71"/>
        <v>0</v>
      </c>
      <c r="AY45" s="131">
        <f t="shared" si="3"/>
        <v>0</v>
      </c>
      <c r="AZ45" s="131">
        <f t="shared" si="4"/>
        <v>0</v>
      </c>
      <c r="BA45" s="132">
        <f t="shared" si="5"/>
        <v>0</v>
      </c>
      <c r="BB45" s="132">
        <f t="shared" si="6"/>
        <v>0</v>
      </c>
      <c r="BC45" s="132">
        <f t="shared" si="7"/>
        <v>0</v>
      </c>
      <c r="BD45" s="132">
        <f t="shared" si="8"/>
        <v>0</v>
      </c>
      <c r="BE45" s="132">
        <f t="shared" si="9"/>
        <v>0</v>
      </c>
      <c r="BF45" s="132">
        <f t="shared" si="10"/>
        <v>0</v>
      </c>
      <c r="BG45" s="132">
        <f t="shared" si="11"/>
        <v>0</v>
      </c>
      <c r="BH45" s="133">
        <f t="shared" si="12"/>
        <v>0</v>
      </c>
      <c r="BT45" s="135" t="str">
        <f t="shared" si="45"/>
        <v xml:space="preserve"> </v>
      </c>
      <c r="BU45" s="135" t="str">
        <f t="shared" si="46"/>
        <v xml:space="preserve"> </v>
      </c>
      <c r="BV45" s="135" t="str">
        <f t="shared" si="47"/>
        <v xml:space="preserve"> </v>
      </c>
      <c r="BW45" s="135" t="str">
        <f t="shared" si="48"/>
        <v xml:space="preserve"> </v>
      </c>
      <c r="BX45" s="135" t="str">
        <f t="shared" si="49"/>
        <v xml:space="preserve"> </v>
      </c>
      <c r="BY45" s="135" t="str">
        <f t="shared" si="50"/>
        <v xml:space="preserve"> </v>
      </c>
      <c r="BZ45" s="135" t="str">
        <f t="shared" si="51"/>
        <v xml:space="preserve"> </v>
      </c>
      <c r="CA45" s="135" t="str">
        <f t="shared" si="52"/>
        <v xml:space="preserve"> </v>
      </c>
      <c r="CB45" s="135" t="str">
        <f t="shared" si="53"/>
        <v xml:space="preserve"> </v>
      </c>
      <c r="CC45" s="136" t="e">
        <f t="shared" si="22"/>
        <v>#DIV/0!</v>
      </c>
      <c r="CD45" s="137">
        <f t="shared" si="23"/>
        <v>0</v>
      </c>
      <c r="CE45" s="137" t="e">
        <f t="shared" si="24"/>
        <v>#DIV/0!</v>
      </c>
    </row>
    <row r="46" spans="2:83" s="134" customFormat="1" ht="15.75" thickBot="1">
      <c r="B46" s="187">
        <v>42</v>
      </c>
      <c r="C46" s="189"/>
      <c r="D46" s="189"/>
      <c r="E46" s="190"/>
      <c r="F46" s="191"/>
      <c r="G46" s="189"/>
      <c r="H46" s="192"/>
      <c r="I46" s="193"/>
      <c r="J46" s="189"/>
      <c r="K46" s="189"/>
      <c r="L46" s="392"/>
      <c r="M46" s="392"/>
      <c r="N46" s="193"/>
      <c r="O46" s="193"/>
      <c r="P46" s="182"/>
      <c r="Q46" s="183"/>
      <c r="R46" s="183"/>
      <c r="S46" s="183"/>
      <c r="T46" s="183"/>
      <c r="U46" s="183"/>
      <c r="V46" s="183"/>
      <c r="W46" s="183"/>
      <c r="X46" s="183"/>
      <c r="Y46" s="184"/>
      <c r="Z46" s="194"/>
      <c r="AA46" s="195"/>
      <c r="AB46" s="196" t="e">
        <f t="shared" si="0"/>
        <v>#DIV/0!</v>
      </c>
      <c r="AC46" s="130">
        <f t="shared" si="72"/>
        <v>0</v>
      </c>
      <c r="AD46" s="131">
        <f t="shared" si="54"/>
        <v>0</v>
      </c>
      <c r="AE46" s="132">
        <f t="shared" si="55"/>
        <v>0</v>
      </c>
      <c r="AF46" s="132">
        <f t="shared" si="56"/>
        <v>0</v>
      </c>
      <c r="AG46" s="132">
        <f t="shared" si="57"/>
        <v>0</v>
      </c>
      <c r="AH46" s="132">
        <f t="shared" si="58"/>
        <v>0</v>
      </c>
      <c r="AI46" s="132">
        <f t="shared" si="59"/>
        <v>0</v>
      </c>
      <c r="AJ46" s="132">
        <f t="shared" si="60"/>
        <v>0</v>
      </c>
      <c r="AK46" s="132">
        <f t="shared" si="61"/>
        <v>0</v>
      </c>
      <c r="AL46" s="133">
        <f t="shared" si="62"/>
        <v>0</v>
      </c>
      <c r="AN46" s="131">
        <f t="shared" si="73"/>
        <v>0</v>
      </c>
      <c r="AO46" s="131">
        <f t="shared" si="63"/>
        <v>0</v>
      </c>
      <c r="AP46" s="132">
        <f t="shared" si="64"/>
        <v>0</v>
      </c>
      <c r="AQ46" s="132">
        <f t="shared" si="65"/>
        <v>0</v>
      </c>
      <c r="AR46" s="132">
        <f t="shared" si="66"/>
        <v>0</v>
      </c>
      <c r="AS46" s="132">
        <f t="shared" si="67"/>
        <v>0</v>
      </c>
      <c r="AT46" s="132">
        <f t="shared" si="68"/>
        <v>0</v>
      </c>
      <c r="AU46" s="132">
        <f t="shared" si="69"/>
        <v>0</v>
      </c>
      <c r="AV46" s="132">
        <f t="shared" si="70"/>
        <v>0</v>
      </c>
      <c r="AW46" s="133">
        <f t="shared" si="71"/>
        <v>0</v>
      </c>
      <c r="AY46" s="131">
        <f t="shared" si="3"/>
        <v>0</v>
      </c>
      <c r="AZ46" s="131">
        <f t="shared" si="4"/>
        <v>0</v>
      </c>
      <c r="BA46" s="132">
        <f t="shared" si="5"/>
        <v>0</v>
      </c>
      <c r="BB46" s="132">
        <f t="shared" si="6"/>
        <v>0</v>
      </c>
      <c r="BC46" s="132">
        <f t="shared" si="7"/>
        <v>0</v>
      </c>
      <c r="BD46" s="132">
        <f t="shared" si="8"/>
        <v>0</v>
      </c>
      <c r="BE46" s="132">
        <f t="shared" si="9"/>
        <v>0</v>
      </c>
      <c r="BF46" s="132">
        <f t="shared" si="10"/>
        <v>0</v>
      </c>
      <c r="BG46" s="132">
        <f t="shared" si="11"/>
        <v>0</v>
      </c>
      <c r="BH46" s="133">
        <f t="shared" si="12"/>
        <v>0</v>
      </c>
      <c r="BT46" s="135" t="str">
        <f t="shared" si="45"/>
        <v xml:space="preserve"> </v>
      </c>
      <c r="BU46" s="135" t="str">
        <f t="shared" si="46"/>
        <v xml:space="preserve"> </v>
      </c>
      <c r="BV46" s="135" t="str">
        <f t="shared" si="47"/>
        <v xml:space="preserve"> </v>
      </c>
      <c r="BW46" s="135" t="str">
        <f t="shared" si="48"/>
        <v xml:space="preserve"> </v>
      </c>
      <c r="BX46" s="135" t="str">
        <f t="shared" si="49"/>
        <v xml:space="preserve"> </v>
      </c>
      <c r="BY46" s="135" t="str">
        <f t="shared" si="50"/>
        <v xml:space="preserve"> </v>
      </c>
      <c r="BZ46" s="135" t="str">
        <f t="shared" si="51"/>
        <v xml:space="preserve"> </v>
      </c>
      <c r="CA46" s="135" t="str">
        <f t="shared" si="52"/>
        <v xml:space="preserve"> </v>
      </c>
      <c r="CB46" s="135" t="str">
        <f t="shared" si="53"/>
        <v xml:space="preserve"> </v>
      </c>
      <c r="CC46" s="136" t="e">
        <f t="shared" si="22"/>
        <v>#DIV/0!</v>
      </c>
      <c r="CD46" s="137">
        <f t="shared" si="23"/>
        <v>0</v>
      </c>
      <c r="CE46" s="137" t="e">
        <f t="shared" si="24"/>
        <v>#DIV/0!</v>
      </c>
    </row>
    <row r="47" spans="2:83" s="134" customFormat="1" ht="15.75" thickBot="1">
      <c r="B47" s="194">
        <v>43</v>
      </c>
      <c r="C47" s="197"/>
      <c r="D47" s="197"/>
      <c r="E47" s="198"/>
      <c r="F47" s="199"/>
      <c r="G47" s="197"/>
      <c r="H47" s="200"/>
      <c r="I47" s="201"/>
      <c r="J47" s="197"/>
      <c r="K47" s="197"/>
      <c r="L47" s="392"/>
      <c r="M47" s="392"/>
      <c r="N47" s="193"/>
      <c r="O47" s="193"/>
      <c r="P47" s="182"/>
      <c r="Q47" s="183"/>
      <c r="R47" s="183"/>
      <c r="S47" s="183"/>
      <c r="T47" s="183"/>
      <c r="U47" s="183"/>
      <c r="V47" s="183"/>
      <c r="W47" s="183"/>
      <c r="X47" s="183"/>
      <c r="Y47" s="184"/>
      <c r="Z47" s="194"/>
      <c r="AA47" s="195"/>
      <c r="AB47" s="196" t="e">
        <f t="shared" si="0"/>
        <v>#DIV/0!</v>
      </c>
      <c r="AC47" s="130">
        <f t="shared" si="72"/>
        <v>0</v>
      </c>
      <c r="AD47" s="131">
        <f t="shared" si="54"/>
        <v>0</v>
      </c>
      <c r="AE47" s="132">
        <f t="shared" si="55"/>
        <v>0</v>
      </c>
      <c r="AF47" s="132">
        <f t="shared" si="56"/>
        <v>0</v>
      </c>
      <c r="AG47" s="132">
        <f t="shared" si="57"/>
        <v>0</v>
      </c>
      <c r="AH47" s="132">
        <f t="shared" si="58"/>
        <v>0</v>
      </c>
      <c r="AI47" s="132">
        <f t="shared" si="59"/>
        <v>0</v>
      </c>
      <c r="AJ47" s="132">
        <f t="shared" si="60"/>
        <v>0</v>
      </c>
      <c r="AK47" s="132">
        <f t="shared" si="61"/>
        <v>0</v>
      </c>
      <c r="AL47" s="133">
        <f t="shared" si="62"/>
        <v>0</v>
      </c>
      <c r="AN47" s="131">
        <f t="shared" si="73"/>
        <v>0</v>
      </c>
      <c r="AO47" s="131">
        <f t="shared" si="63"/>
        <v>0</v>
      </c>
      <c r="AP47" s="132">
        <f t="shared" si="64"/>
        <v>0</v>
      </c>
      <c r="AQ47" s="132">
        <f t="shared" si="65"/>
        <v>0</v>
      </c>
      <c r="AR47" s="132">
        <f t="shared" si="66"/>
        <v>0</v>
      </c>
      <c r="AS47" s="132">
        <f t="shared" si="67"/>
        <v>0</v>
      </c>
      <c r="AT47" s="132">
        <f t="shared" si="68"/>
        <v>0</v>
      </c>
      <c r="AU47" s="132">
        <f t="shared" si="69"/>
        <v>0</v>
      </c>
      <c r="AV47" s="132">
        <f t="shared" si="70"/>
        <v>0</v>
      </c>
      <c r="AW47" s="133">
        <f t="shared" si="71"/>
        <v>0</v>
      </c>
      <c r="AY47" s="131">
        <f t="shared" si="3"/>
        <v>0</v>
      </c>
      <c r="AZ47" s="131">
        <f t="shared" si="4"/>
        <v>0</v>
      </c>
      <c r="BA47" s="132">
        <f t="shared" si="5"/>
        <v>0</v>
      </c>
      <c r="BB47" s="132">
        <f t="shared" si="6"/>
        <v>0</v>
      </c>
      <c r="BC47" s="132">
        <f t="shared" si="7"/>
        <v>0</v>
      </c>
      <c r="BD47" s="132">
        <f t="shared" si="8"/>
        <v>0</v>
      </c>
      <c r="BE47" s="132">
        <f t="shared" si="9"/>
        <v>0</v>
      </c>
      <c r="BF47" s="132">
        <f t="shared" si="10"/>
        <v>0</v>
      </c>
      <c r="BG47" s="132">
        <f t="shared" si="11"/>
        <v>0</v>
      </c>
      <c r="BH47" s="133">
        <f t="shared" si="12"/>
        <v>0</v>
      </c>
      <c r="BT47" s="135" t="str">
        <f t="shared" si="45"/>
        <v xml:space="preserve"> </v>
      </c>
      <c r="BU47" s="135" t="str">
        <f t="shared" si="46"/>
        <v xml:space="preserve"> </v>
      </c>
      <c r="BV47" s="135" t="str">
        <f t="shared" si="47"/>
        <v xml:space="preserve"> </v>
      </c>
      <c r="BW47" s="135" t="str">
        <f t="shared" si="48"/>
        <v xml:space="preserve"> </v>
      </c>
      <c r="BX47" s="135" t="str">
        <f t="shared" si="49"/>
        <v xml:space="preserve"> </v>
      </c>
      <c r="BY47" s="135" t="str">
        <f t="shared" si="50"/>
        <v xml:space="preserve"> </v>
      </c>
      <c r="BZ47" s="135" t="str">
        <f t="shared" si="51"/>
        <v xml:space="preserve"> </v>
      </c>
      <c r="CA47" s="135" t="str">
        <f t="shared" si="52"/>
        <v xml:space="preserve"> </v>
      </c>
      <c r="CB47" s="135" t="str">
        <f t="shared" si="53"/>
        <v xml:space="preserve"> </v>
      </c>
      <c r="CC47" s="136" t="e">
        <f t="shared" si="22"/>
        <v>#DIV/0!</v>
      </c>
      <c r="CD47" s="137">
        <f t="shared" si="23"/>
        <v>0</v>
      </c>
      <c r="CE47" s="137" t="e">
        <f t="shared" si="24"/>
        <v>#DIV/0!</v>
      </c>
    </row>
    <row r="48" spans="2:83" s="134" customFormat="1" ht="15.75" thickBot="1">
      <c r="B48" s="187">
        <v>44</v>
      </c>
      <c r="C48" s="189"/>
      <c r="D48" s="189"/>
      <c r="E48" s="190"/>
      <c r="F48" s="191"/>
      <c r="G48" s="189"/>
      <c r="H48" s="192"/>
      <c r="I48" s="193"/>
      <c r="J48" s="189"/>
      <c r="K48" s="189"/>
      <c r="L48" s="392"/>
      <c r="M48" s="392"/>
      <c r="N48" s="193"/>
      <c r="O48" s="193"/>
      <c r="P48" s="182"/>
      <c r="Q48" s="183"/>
      <c r="R48" s="183"/>
      <c r="S48" s="183"/>
      <c r="T48" s="183"/>
      <c r="U48" s="183"/>
      <c r="V48" s="183"/>
      <c r="W48" s="183"/>
      <c r="X48" s="183"/>
      <c r="Y48" s="184"/>
      <c r="Z48" s="194"/>
      <c r="AA48" s="195"/>
      <c r="AB48" s="196" t="e">
        <f t="shared" si="0"/>
        <v>#DIV/0!</v>
      </c>
      <c r="AC48" s="130">
        <f t="shared" si="72"/>
        <v>0</v>
      </c>
      <c r="AD48" s="131">
        <f t="shared" si="54"/>
        <v>0</v>
      </c>
      <c r="AE48" s="132">
        <f t="shared" si="55"/>
        <v>0</v>
      </c>
      <c r="AF48" s="132">
        <f t="shared" si="56"/>
        <v>0</v>
      </c>
      <c r="AG48" s="132">
        <f t="shared" si="57"/>
        <v>0</v>
      </c>
      <c r="AH48" s="132">
        <f t="shared" si="58"/>
        <v>0</v>
      </c>
      <c r="AI48" s="132">
        <f t="shared" si="59"/>
        <v>0</v>
      </c>
      <c r="AJ48" s="132">
        <f t="shared" si="60"/>
        <v>0</v>
      </c>
      <c r="AK48" s="132">
        <f t="shared" si="61"/>
        <v>0</v>
      </c>
      <c r="AL48" s="133">
        <f t="shared" si="62"/>
        <v>0</v>
      </c>
      <c r="AN48" s="131">
        <f t="shared" si="73"/>
        <v>0</v>
      </c>
      <c r="AO48" s="131">
        <f t="shared" si="63"/>
        <v>0</v>
      </c>
      <c r="AP48" s="132">
        <f t="shared" si="64"/>
        <v>0</v>
      </c>
      <c r="AQ48" s="132">
        <f t="shared" si="65"/>
        <v>0</v>
      </c>
      <c r="AR48" s="132">
        <f t="shared" si="66"/>
        <v>0</v>
      </c>
      <c r="AS48" s="132">
        <f t="shared" si="67"/>
        <v>0</v>
      </c>
      <c r="AT48" s="132">
        <f t="shared" si="68"/>
        <v>0</v>
      </c>
      <c r="AU48" s="132">
        <f t="shared" si="69"/>
        <v>0</v>
      </c>
      <c r="AV48" s="132">
        <f t="shared" si="70"/>
        <v>0</v>
      </c>
      <c r="AW48" s="133">
        <f t="shared" si="71"/>
        <v>0</v>
      </c>
      <c r="AY48" s="131">
        <f t="shared" si="3"/>
        <v>0</v>
      </c>
      <c r="AZ48" s="131">
        <f t="shared" si="4"/>
        <v>0</v>
      </c>
      <c r="BA48" s="132">
        <f t="shared" si="5"/>
        <v>0</v>
      </c>
      <c r="BB48" s="132">
        <f t="shared" si="6"/>
        <v>0</v>
      </c>
      <c r="BC48" s="132">
        <f t="shared" si="7"/>
        <v>0</v>
      </c>
      <c r="BD48" s="132">
        <f t="shared" si="8"/>
        <v>0</v>
      </c>
      <c r="BE48" s="132">
        <f t="shared" si="9"/>
        <v>0</v>
      </c>
      <c r="BF48" s="132">
        <f t="shared" si="10"/>
        <v>0</v>
      </c>
      <c r="BG48" s="132">
        <f t="shared" si="11"/>
        <v>0</v>
      </c>
      <c r="BH48" s="133">
        <f t="shared" si="12"/>
        <v>0</v>
      </c>
      <c r="BT48" s="135" t="str">
        <f t="shared" si="45"/>
        <v xml:space="preserve"> </v>
      </c>
      <c r="BU48" s="135" t="str">
        <f t="shared" si="46"/>
        <v xml:space="preserve"> </v>
      </c>
      <c r="BV48" s="135" t="str">
        <f t="shared" si="47"/>
        <v xml:space="preserve"> </v>
      </c>
      <c r="BW48" s="135" t="str">
        <f t="shared" si="48"/>
        <v xml:space="preserve"> </v>
      </c>
      <c r="BX48" s="135" t="str">
        <f t="shared" si="49"/>
        <v xml:space="preserve"> </v>
      </c>
      <c r="BY48" s="135" t="str">
        <f t="shared" si="50"/>
        <v xml:space="preserve"> </v>
      </c>
      <c r="BZ48" s="135" t="str">
        <f t="shared" si="51"/>
        <v xml:space="preserve"> </v>
      </c>
      <c r="CA48" s="135" t="str">
        <f t="shared" si="52"/>
        <v xml:space="preserve"> </v>
      </c>
      <c r="CB48" s="135" t="str">
        <f t="shared" si="53"/>
        <v xml:space="preserve"> </v>
      </c>
      <c r="CC48" s="136" t="e">
        <f t="shared" si="22"/>
        <v>#DIV/0!</v>
      </c>
      <c r="CD48" s="137">
        <f t="shared" si="23"/>
        <v>0</v>
      </c>
      <c r="CE48" s="137" t="e">
        <f t="shared" si="24"/>
        <v>#DIV/0!</v>
      </c>
    </row>
    <row r="49" spans="2:95" s="134" customFormat="1" ht="15.75" thickBot="1">
      <c r="B49" s="194">
        <v>45</v>
      </c>
      <c r="C49" s="202"/>
      <c r="D49" s="197"/>
      <c r="E49" s="203"/>
      <c r="F49" s="199"/>
      <c r="G49" s="197"/>
      <c r="H49" s="200"/>
      <c r="I49" s="201"/>
      <c r="J49" s="197"/>
      <c r="K49" s="197"/>
      <c r="L49" s="392"/>
      <c r="M49" s="392"/>
      <c r="N49" s="193"/>
      <c r="O49" s="193"/>
      <c r="P49" s="182"/>
      <c r="Q49" s="183"/>
      <c r="R49" s="183"/>
      <c r="S49" s="183"/>
      <c r="T49" s="183"/>
      <c r="U49" s="183"/>
      <c r="V49" s="183"/>
      <c r="W49" s="183"/>
      <c r="X49" s="183"/>
      <c r="Y49" s="184"/>
      <c r="Z49" s="194"/>
      <c r="AA49" s="195"/>
      <c r="AB49" s="196" t="e">
        <f t="shared" si="0"/>
        <v>#DIV/0!</v>
      </c>
      <c r="AC49" s="130">
        <f t="shared" si="72"/>
        <v>0</v>
      </c>
      <c r="AD49" s="131">
        <f t="shared" si="54"/>
        <v>0</v>
      </c>
      <c r="AE49" s="132">
        <f t="shared" si="55"/>
        <v>0</v>
      </c>
      <c r="AF49" s="132">
        <f t="shared" si="56"/>
        <v>0</v>
      </c>
      <c r="AG49" s="132">
        <f t="shared" si="57"/>
        <v>0</v>
      </c>
      <c r="AH49" s="132">
        <f t="shared" si="58"/>
        <v>0</v>
      </c>
      <c r="AI49" s="132">
        <f t="shared" si="59"/>
        <v>0</v>
      </c>
      <c r="AJ49" s="132">
        <f t="shared" si="60"/>
        <v>0</v>
      </c>
      <c r="AK49" s="132">
        <f t="shared" si="61"/>
        <v>0</v>
      </c>
      <c r="AL49" s="133">
        <f t="shared" si="62"/>
        <v>0</v>
      </c>
      <c r="AN49" s="131">
        <f t="shared" si="73"/>
        <v>0</v>
      </c>
      <c r="AO49" s="131">
        <f t="shared" si="63"/>
        <v>0</v>
      </c>
      <c r="AP49" s="132">
        <f t="shared" si="64"/>
        <v>0</v>
      </c>
      <c r="AQ49" s="132">
        <f t="shared" si="65"/>
        <v>0</v>
      </c>
      <c r="AR49" s="132">
        <f t="shared" si="66"/>
        <v>0</v>
      </c>
      <c r="AS49" s="132">
        <f t="shared" si="67"/>
        <v>0</v>
      </c>
      <c r="AT49" s="132">
        <f t="shared" si="68"/>
        <v>0</v>
      </c>
      <c r="AU49" s="132">
        <f t="shared" si="69"/>
        <v>0</v>
      </c>
      <c r="AV49" s="132">
        <f t="shared" si="70"/>
        <v>0</v>
      </c>
      <c r="AW49" s="133">
        <f t="shared" si="71"/>
        <v>0</v>
      </c>
      <c r="AY49" s="131">
        <f t="shared" si="3"/>
        <v>0</v>
      </c>
      <c r="AZ49" s="131">
        <f t="shared" si="4"/>
        <v>0</v>
      </c>
      <c r="BA49" s="132">
        <f t="shared" si="5"/>
        <v>0</v>
      </c>
      <c r="BB49" s="132">
        <f t="shared" si="6"/>
        <v>0</v>
      </c>
      <c r="BC49" s="132">
        <f t="shared" si="7"/>
        <v>0</v>
      </c>
      <c r="BD49" s="132">
        <f t="shared" si="8"/>
        <v>0</v>
      </c>
      <c r="BE49" s="132">
        <f t="shared" si="9"/>
        <v>0</v>
      </c>
      <c r="BF49" s="132">
        <f t="shared" si="10"/>
        <v>0</v>
      </c>
      <c r="BG49" s="132">
        <f t="shared" si="11"/>
        <v>0</v>
      </c>
      <c r="BH49" s="133">
        <f t="shared" si="12"/>
        <v>0</v>
      </c>
      <c r="BT49" s="135" t="str">
        <f t="shared" si="45"/>
        <v xml:space="preserve"> </v>
      </c>
      <c r="BU49" s="135" t="str">
        <f t="shared" si="46"/>
        <v xml:space="preserve"> </v>
      </c>
      <c r="BV49" s="135" t="str">
        <f t="shared" si="47"/>
        <v xml:space="preserve"> </v>
      </c>
      <c r="BW49" s="135" t="str">
        <f t="shared" si="48"/>
        <v xml:space="preserve"> </v>
      </c>
      <c r="BX49" s="135" t="str">
        <f t="shared" si="49"/>
        <v xml:space="preserve"> </v>
      </c>
      <c r="BY49" s="135" t="str">
        <f t="shared" si="50"/>
        <v xml:space="preserve"> </v>
      </c>
      <c r="BZ49" s="135" t="str">
        <f t="shared" si="51"/>
        <v xml:space="preserve"> </v>
      </c>
      <c r="CA49" s="135" t="str">
        <f t="shared" si="52"/>
        <v xml:space="preserve"> </v>
      </c>
      <c r="CB49" s="135" t="str">
        <f t="shared" si="53"/>
        <v xml:space="preserve"> </v>
      </c>
      <c r="CC49" s="136" t="e">
        <f t="shared" si="22"/>
        <v>#DIV/0!</v>
      </c>
      <c r="CD49" s="137">
        <f t="shared" si="23"/>
        <v>0</v>
      </c>
      <c r="CE49" s="137" t="e">
        <f t="shared" si="24"/>
        <v>#DIV/0!</v>
      </c>
    </row>
    <row r="50" spans="2:95" s="134" customFormat="1" ht="15.75" thickBot="1">
      <c r="B50" s="187">
        <v>46</v>
      </c>
      <c r="C50" s="189"/>
      <c r="D50" s="189"/>
      <c r="E50" s="190"/>
      <c r="F50" s="191"/>
      <c r="G50" s="189"/>
      <c r="H50" s="192"/>
      <c r="I50" s="193"/>
      <c r="J50" s="189"/>
      <c r="K50" s="189"/>
      <c r="L50" s="392"/>
      <c r="M50" s="392"/>
      <c r="N50" s="193"/>
      <c r="O50" s="193"/>
      <c r="P50" s="182"/>
      <c r="Q50" s="183"/>
      <c r="R50" s="183"/>
      <c r="S50" s="183"/>
      <c r="T50" s="183"/>
      <c r="U50" s="183"/>
      <c r="V50" s="183"/>
      <c r="W50" s="183"/>
      <c r="X50" s="183"/>
      <c r="Y50" s="184"/>
      <c r="Z50" s="194"/>
      <c r="AA50" s="195"/>
      <c r="AB50" s="196" t="e">
        <f t="shared" si="0"/>
        <v>#DIV/0!</v>
      </c>
      <c r="AC50" s="130">
        <f t="shared" si="72"/>
        <v>0</v>
      </c>
      <c r="AD50" s="131">
        <f t="shared" si="54"/>
        <v>0</v>
      </c>
      <c r="AE50" s="132">
        <f t="shared" si="55"/>
        <v>0</v>
      </c>
      <c r="AF50" s="132">
        <f t="shared" si="56"/>
        <v>0</v>
      </c>
      <c r="AG50" s="132">
        <f t="shared" si="57"/>
        <v>0</v>
      </c>
      <c r="AH50" s="132">
        <f t="shared" si="58"/>
        <v>0</v>
      </c>
      <c r="AI50" s="132">
        <f t="shared" si="59"/>
        <v>0</v>
      </c>
      <c r="AJ50" s="132">
        <f t="shared" si="60"/>
        <v>0</v>
      </c>
      <c r="AK50" s="132">
        <f t="shared" si="61"/>
        <v>0</v>
      </c>
      <c r="AL50" s="133">
        <f t="shared" si="62"/>
        <v>0</v>
      </c>
      <c r="AN50" s="131">
        <f t="shared" si="73"/>
        <v>0</v>
      </c>
      <c r="AO50" s="131">
        <f t="shared" si="63"/>
        <v>0</v>
      </c>
      <c r="AP50" s="132">
        <f t="shared" si="64"/>
        <v>0</v>
      </c>
      <c r="AQ50" s="132">
        <f t="shared" si="65"/>
        <v>0</v>
      </c>
      <c r="AR50" s="132">
        <f t="shared" si="66"/>
        <v>0</v>
      </c>
      <c r="AS50" s="132">
        <f t="shared" si="67"/>
        <v>0</v>
      </c>
      <c r="AT50" s="132">
        <f t="shared" si="68"/>
        <v>0</v>
      </c>
      <c r="AU50" s="132">
        <f t="shared" si="69"/>
        <v>0</v>
      </c>
      <c r="AV50" s="132">
        <f t="shared" si="70"/>
        <v>0</v>
      </c>
      <c r="AW50" s="133">
        <f t="shared" si="71"/>
        <v>0</v>
      </c>
      <c r="AY50" s="131">
        <f>IF(Q50="I",1,0)</f>
        <v>0</v>
      </c>
      <c r="AZ50" s="131">
        <f t="shared" ref="AZ50:AZ70" si="74">IF(Q50="I",1,0)</f>
        <v>0</v>
      </c>
      <c r="BA50" s="132">
        <f t="shared" ref="BA50:BA70" si="75">IF(R50="I",1,0)</f>
        <v>0</v>
      </c>
      <c r="BB50" s="132">
        <f t="shared" ref="BB50:BB70" si="76">IF(S50="I",1,0)</f>
        <v>0</v>
      </c>
      <c r="BC50" s="132">
        <f t="shared" ref="BC50:BC70" si="77">IF(T50="I",1,0)</f>
        <v>0</v>
      </c>
      <c r="BD50" s="132">
        <f t="shared" ref="BD50:BD70" si="78">IF(U50="I",1,0)</f>
        <v>0</v>
      </c>
      <c r="BE50" s="132">
        <f t="shared" ref="BE50:BE70" si="79">IF(V50="I",1,0)</f>
        <v>0</v>
      </c>
      <c r="BF50" s="132">
        <f t="shared" ref="BF50:BF70" si="80">IF(W50="I",1,0)</f>
        <v>0</v>
      </c>
      <c r="BG50" s="132">
        <f t="shared" ref="BG50:BG70" si="81">IF(X50="I",1,0)</f>
        <v>0</v>
      </c>
      <c r="BH50" s="133">
        <f t="shared" ref="BH50:BH70" si="82">IF(Y50="I",1,0)</f>
        <v>0</v>
      </c>
      <c r="BT50" s="135" t="str">
        <f t="shared" si="45"/>
        <v xml:space="preserve"> </v>
      </c>
      <c r="BU50" s="135" t="str">
        <f t="shared" si="46"/>
        <v xml:space="preserve"> </v>
      </c>
      <c r="BV50" s="135" t="str">
        <f t="shared" si="47"/>
        <v xml:space="preserve"> </v>
      </c>
      <c r="BW50" s="135" t="str">
        <f t="shared" si="48"/>
        <v xml:space="preserve"> </v>
      </c>
      <c r="BX50" s="135" t="str">
        <f t="shared" si="49"/>
        <v xml:space="preserve"> </v>
      </c>
      <c r="BY50" s="135" t="str">
        <f t="shared" si="50"/>
        <v xml:space="preserve"> </v>
      </c>
      <c r="BZ50" s="135" t="str">
        <f t="shared" si="51"/>
        <v xml:space="preserve"> </v>
      </c>
      <c r="CA50" s="135" t="str">
        <f t="shared" si="52"/>
        <v xml:space="preserve"> </v>
      </c>
      <c r="CB50" s="135" t="str">
        <f t="shared" si="53"/>
        <v xml:space="preserve"> </v>
      </c>
      <c r="CC50" s="136" t="e">
        <f t="shared" si="22"/>
        <v>#DIV/0!</v>
      </c>
      <c r="CD50" s="137">
        <f t="shared" si="23"/>
        <v>0</v>
      </c>
      <c r="CE50" s="137" t="e">
        <f t="shared" si="24"/>
        <v>#DIV/0!</v>
      </c>
      <c r="CQ50" s="138"/>
    </row>
    <row r="51" spans="2:95" s="134" customFormat="1" ht="15.75" thickBot="1">
      <c r="B51" s="194">
        <v>47</v>
      </c>
      <c r="C51" s="197"/>
      <c r="D51" s="197"/>
      <c r="E51" s="203"/>
      <c r="F51" s="199"/>
      <c r="G51" s="197"/>
      <c r="H51" s="200"/>
      <c r="I51" s="201"/>
      <c r="J51" s="197"/>
      <c r="K51" s="197"/>
      <c r="L51" s="392"/>
      <c r="M51" s="392"/>
      <c r="N51" s="193"/>
      <c r="O51" s="193"/>
      <c r="P51" s="182"/>
      <c r="Q51" s="183"/>
      <c r="R51" s="183"/>
      <c r="S51" s="183"/>
      <c r="T51" s="183"/>
      <c r="U51" s="183"/>
      <c r="V51" s="183"/>
      <c r="W51" s="183"/>
      <c r="X51" s="183"/>
      <c r="Y51" s="184"/>
      <c r="Z51" s="194"/>
      <c r="AA51" s="195"/>
      <c r="AB51" s="196" t="e">
        <f t="shared" si="0"/>
        <v>#DIV/0!</v>
      </c>
      <c r="AC51" s="130">
        <f t="shared" si="72"/>
        <v>0</v>
      </c>
      <c r="AD51" s="131">
        <f t="shared" si="54"/>
        <v>0</v>
      </c>
      <c r="AE51" s="132">
        <f t="shared" si="55"/>
        <v>0</v>
      </c>
      <c r="AF51" s="132">
        <f t="shared" si="56"/>
        <v>0</v>
      </c>
      <c r="AG51" s="132">
        <f t="shared" si="57"/>
        <v>0</v>
      </c>
      <c r="AH51" s="132">
        <f t="shared" si="58"/>
        <v>0</v>
      </c>
      <c r="AI51" s="132">
        <f t="shared" si="59"/>
        <v>0</v>
      </c>
      <c r="AJ51" s="132">
        <f t="shared" si="60"/>
        <v>0</v>
      </c>
      <c r="AK51" s="132">
        <f t="shared" si="61"/>
        <v>0</v>
      </c>
      <c r="AL51" s="133">
        <f t="shared" si="62"/>
        <v>0</v>
      </c>
      <c r="AN51" s="131">
        <f t="shared" si="73"/>
        <v>0</v>
      </c>
      <c r="AO51" s="131">
        <f t="shared" si="63"/>
        <v>0</v>
      </c>
      <c r="AP51" s="132">
        <f t="shared" si="64"/>
        <v>0</v>
      </c>
      <c r="AQ51" s="132">
        <f t="shared" si="65"/>
        <v>0</v>
      </c>
      <c r="AR51" s="132">
        <f t="shared" si="66"/>
        <v>0</v>
      </c>
      <c r="AS51" s="132">
        <f t="shared" si="67"/>
        <v>0</v>
      </c>
      <c r="AT51" s="132">
        <f t="shared" si="68"/>
        <v>0</v>
      </c>
      <c r="AU51" s="132">
        <f t="shared" si="69"/>
        <v>0</v>
      </c>
      <c r="AV51" s="132">
        <f t="shared" si="70"/>
        <v>0</v>
      </c>
      <c r="AW51" s="133">
        <f t="shared" si="71"/>
        <v>0</v>
      </c>
      <c r="AY51" s="131">
        <f t="shared" ref="AY51:AY70" si="83">IF(P51="I",1,0)</f>
        <v>0</v>
      </c>
      <c r="AZ51" s="131">
        <f t="shared" si="74"/>
        <v>0</v>
      </c>
      <c r="BA51" s="132">
        <f t="shared" si="75"/>
        <v>0</v>
      </c>
      <c r="BB51" s="132">
        <f t="shared" si="76"/>
        <v>0</v>
      </c>
      <c r="BC51" s="132">
        <f t="shared" si="77"/>
        <v>0</v>
      </c>
      <c r="BD51" s="132">
        <f t="shared" si="78"/>
        <v>0</v>
      </c>
      <c r="BE51" s="132">
        <f t="shared" si="79"/>
        <v>0</v>
      </c>
      <c r="BF51" s="132">
        <f t="shared" si="80"/>
        <v>0</v>
      </c>
      <c r="BG51" s="132">
        <f t="shared" si="81"/>
        <v>0</v>
      </c>
      <c r="BH51" s="133">
        <f t="shared" si="82"/>
        <v>0</v>
      </c>
      <c r="BT51" s="135" t="str">
        <f t="shared" si="45"/>
        <v xml:space="preserve"> </v>
      </c>
      <c r="BU51" s="135" t="str">
        <f t="shared" si="46"/>
        <v xml:space="preserve"> </v>
      </c>
      <c r="BV51" s="135" t="str">
        <f t="shared" si="47"/>
        <v xml:space="preserve"> </v>
      </c>
      <c r="BW51" s="135" t="str">
        <f t="shared" si="48"/>
        <v xml:space="preserve"> </v>
      </c>
      <c r="BX51" s="135" t="str">
        <f t="shared" si="49"/>
        <v xml:space="preserve"> </v>
      </c>
      <c r="BY51" s="135" t="str">
        <f t="shared" si="50"/>
        <v xml:space="preserve"> </v>
      </c>
      <c r="BZ51" s="135" t="str">
        <f t="shared" si="51"/>
        <v xml:space="preserve"> </v>
      </c>
      <c r="CA51" s="135" t="str">
        <f t="shared" si="52"/>
        <v xml:space="preserve"> </v>
      </c>
      <c r="CB51" s="135" t="str">
        <f t="shared" si="53"/>
        <v xml:space="preserve"> </v>
      </c>
      <c r="CC51" s="136" t="e">
        <f t="shared" si="22"/>
        <v>#DIV/0!</v>
      </c>
      <c r="CD51" s="137">
        <f t="shared" si="23"/>
        <v>0</v>
      </c>
      <c r="CE51" s="137" t="e">
        <f t="shared" si="24"/>
        <v>#DIV/0!</v>
      </c>
    </row>
    <row r="52" spans="2:95" s="134" customFormat="1" ht="15.75" thickBot="1">
      <c r="B52" s="187">
        <v>48</v>
      </c>
      <c r="C52" s="189"/>
      <c r="D52" s="189"/>
      <c r="E52" s="190"/>
      <c r="F52" s="191"/>
      <c r="G52" s="189"/>
      <c r="H52" s="192"/>
      <c r="I52" s="193"/>
      <c r="J52" s="189"/>
      <c r="K52" s="189"/>
      <c r="L52" s="392"/>
      <c r="M52" s="392"/>
      <c r="N52" s="193"/>
      <c r="O52" s="193"/>
      <c r="P52" s="182"/>
      <c r="Q52" s="183"/>
      <c r="R52" s="183"/>
      <c r="S52" s="183"/>
      <c r="T52" s="183"/>
      <c r="U52" s="183"/>
      <c r="V52" s="183"/>
      <c r="W52" s="183"/>
      <c r="X52" s="183"/>
      <c r="Y52" s="184"/>
      <c r="Z52" s="194"/>
      <c r="AA52" s="195"/>
      <c r="AB52" s="196" t="e">
        <f t="shared" si="0"/>
        <v>#DIV/0!</v>
      </c>
      <c r="AC52" s="130">
        <f t="shared" si="72"/>
        <v>0</v>
      </c>
      <c r="AD52" s="131">
        <f t="shared" si="54"/>
        <v>0</v>
      </c>
      <c r="AE52" s="132">
        <f t="shared" si="55"/>
        <v>0</v>
      </c>
      <c r="AF52" s="132">
        <f t="shared" si="56"/>
        <v>0</v>
      </c>
      <c r="AG52" s="132">
        <f t="shared" si="57"/>
        <v>0</v>
      </c>
      <c r="AH52" s="132">
        <f t="shared" si="58"/>
        <v>0</v>
      </c>
      <c r="AI52" s="132">
        <f t="shared" si="59"/>
        <v>0</v>
      </c>
      <c r="AJ52" s="132">
        <f t="shared" si="60"/>
        <v>0</v>
      </c>
      <c r="AK52" s="132">
        <f t="shared" si="61"/>
        <v>0</v>
      </c>
      <c r="AL52" s="133">
        <f t="shared" si="62"/>
        <v>0</v>
      </c>
      <c r="AN52" s="131">
        <f t="shared" si="73"/>
        <v>0</v>
      </c>
      <c r="AO52" s="131">
        <f t="shared" si="63"/>
        <v>0</v>
      </c>
      <c r="AP52" s="132">
        <f t="shared" si="64"/>
        <v>0</v>
      </c>
      <c r="AQ52" s="132">
        <f t="shared" si="65"/>
        <v>0</v>
      </c>
      <c r="AR52" s="132">
        <f t="shared" si="66"/>
        <v>0</v>
      </c>
      <c r="AS52" s="132">
        <f t="shared" si="67"/>
        <v>0</v>
      </c>
      <c r="AT52" s="132">
        <f t="shared" si="68"/>
        <v>0</v>
      </c>
      <c r="AU52" s="132">
        <f t="shared" si="69"/>
        <v>0</v>
      </c>
      <c r="AV52" s="132">
        <f t="shared" si="70"/>
        <v>0</v>
      </c>
      <c r="AW52" s="133">
        <f t="shared" si="71"/>
        <v>0</v>
      </c>
      <c r="AY52" s="131">
        <f t="shared" si="83"/>
        <v>0</v>
      </c>
      <c r="AZ52" s="131">
        <f t="shared" si="74"/>
        <v>0</v>
      </c>
      <c r="BA52" s="132">
        <f t="shared" si="75"/>
        <v>0</v>
      </c>
      <c r="BB52" s="132">
        <f t="shared" si="76"/>
        <v>0</v>
      </c>
      <c r="BC52" s="132">
        <f t="shared" si="77"/>
        <v>0</v>
      </c>
      <c r="BD52" s="132">
        <f t="shared" si="78"/>
        <v>0</v>
      </c>
      <c r="BE52" s="132">
        <f t="shared" si="79"/>
        <v>0</v>
      </c>
      <c r="BF52" s="132">
        <f t="shared" si="80"/>
        <v>0</v>
      </c>
      <c r="BG52" s="132">
        <f t="shared" si="81"/>
        <v>0</v>
      </c>
      <c r="BH52" s="133">
        <f t="shared" si="82"/>
        <v>0</v>
      </c>
      <c r="BT52" s="135" t="str">
        <f t="shared" si="45"/>
        <v xml:space="preserve"> </v>
      </c>
      <c r="BU52" s="135" t="str">
        <f t="shared" si="46"/>
        <v xml:space="preserve"> </v>
      </c>
      <c r="BV52" s="135" t="str">
        <f t="shared" si="47"/>
        <v xml:space="preserve"> </v>
      </c>
      <c r="BW52" s="135" t="str">
        <f t="shared" si="48"/>
        <v xml:space="preserve"> </v>
      </c>
      <c r="BX52" s="135" t="str">
        <f t="shared" si="49"/>
        <v xml:space="preserve"> </v>
      </c>
      <c r="BY52" s="135" t="str">
        <f t="shared" si="50"/>
        <v xml:space="preserve"> </v>
      </c>
      <c r="BZ52" s="135" t="str">
        <f t="shared" si="51"/>
        <v xml:space="preserve"> </v>
      </c>
      <c r="CA52" s="135" t="str">
        <f t="shared" si="52"/>
        <v xml:space="preserve"> </v>
      </c>
      <c r="CB52" s="135" t="str">
        <f t="shared" si="53"/>
        <v xml:space="preserve"> </v>
      </c>
      <c r="CC52" s="136" t="e">
        <f t="shared" si="22"/>
        <v>#DIV/0!</v>
      </c>
      <c r="CD52" s="137">
        <f t="shared" si="23"/>
        <v>0</v>
      </c>
      <c r="CE52" s="137" t="e">
        <f t="shared" si="24"/>
        <v>#DIV/0!</v>
      </c>
    </row>
    <row r="53" spans="2:95" s="134" customFormat="1" ht="15.75" thickBot="1">
      <c r="B53" s="194">
        <v>49</v>
      </c>
      <c r="C53" s="197"/>
      <c r="D53" s="197"/>
      <c r="E53" s="203"/>
      <c r="F53" s="199"/>
      <c r="G53" s="197"/>
      <c r="H53" s="200"/>
      <c r="I53" s="201"/>
      <c r="J53" s="197"/>
      <c r="K53" s="197"/>
      <c r="L53" s="392"/>
      <c r="M53" s="392"/>
      <c r="N53" s="193"/>
      <c r="O53" s="193"/>
      <c r="P53" s="182"/>
      <c r="Q53" s="183"/>
      <c r="R53" s="183"/>
      <c r="S53" s="183"/>
      <c r="T53" s="183"/>
      <c r="U53" s="183"/>
      <c r="V53" s="183"/>
      <c r="W53" s="183"/>
      <c r="X53" s="184"/>
      <c r="Y53" s="184"/>
      <c r="Z53" s="194"/>
      <c r="AA53" s="195"/>
      <c r="AB53" s="196" t="e">
        <f t="shared" si="0"/>
        <v>#DIV/0!</v>
      </c>
      <c r="AC53" s="130">
        <f t="shared" si="72"/>
        <v>0</v>
      </c>
      <c r="AD53" s="131">
        <f t="shared" si="54"/>
        <v>0</v>
      </c>
      <c r="AE53" s="132">
        <f t="shared" si="55"/>
        <v>0</v>
      </c>
      <c r="AF53" s="132">
        <f t="shared" si="56"/>
        <v>0</v>
      </c>
      <c r="AG53" s="132">
        <f t="shared" si="57"/>
        <v>0</v>
      </c>
      <c r="AH53" s="132">
        <f t="shared" si="58"/>
        <v>0</v>
      </c>
      <c r="AI53" s="132">
        <f t="shared" si="59"/>
        <v>0</v>
      </c>
      <c r="AJ53" s="132">
        <f t="shared" si="60"/>
        <v>0</v>
      </c>
      <c r="AK53" s="132">
        <f t="shared" si="61"/>
        <v>0</v>
      </c>
      <c r="AL53" s="133">
        <f t="shared" si="62"/>
        <v>0</v>
      </c>
      <c r="AN53" s="131">
        <f t="shared" si="73"/>
        <v>0</v>
      </c>
      <c r="AO53" s="131">
        <f t="shared" si="63"/>
        <v>0</v>
      </c>
      <c r="AP53" s="132">
        <f t="shared" si="64"/>
        <v>0</v>
      </c>
      <c r="AQ53" s="132">
        <f t="shared" si="65"/>
        <v>0</v>
      </c>
      <c r="AR53" s="132">
        <f t="shared" si="66"/>
        <v>0</v>
      </c>
      <c r="AS53" s="132">
        <f t="shared" si="67"/>
        <v>0</v>
      </c>
      <c r="AT53" s="132">
        <f t="shared" si="68"/>
        <v>0</v>
      </c>
      <c r="AU53" s="132">
        <f t="shared" si="69"/>
        <v>0</v>
      </c>
      <c r="AV53" s="132">
        <f t="shared" si="70"/>
        <v>0</v>
      </c>
      <c r="AW53" s="133">
        <f t="shared" si="71"/>
        <v>0</v>
      </c>
      <c r="AY53" s="131">
        <f t="shared" si="83"/>
        <v>0</v>
      </c>
      <c r="AZ53" s="131">
        <f t="shared" si="74"/>
        <v>0</v>
      </c>
      <c r="BA53" s="132">
        <f t="shared" si="75"/>
        <v>0</v>
      </c>
      <c r="BB53" s="132">
        <f t="shared" si="76"/>
        <v>0</v>
      </c>
      <c r="BC53" s="132">
        <f t="shared" si="77"/>
        <v>0</v>
      </c>
      <c r="BD53" s="132">
        <f t="shared" si="78"/>
        <v>0</v>
      </c>
      <c r="BE53" s="132">
        <f t="shared" si="79"/>
        <v>0</v>
      </c>
      <c r="BF53" s="132">
        <f t="shared" si="80"/>
        <v>0</v>
      </c>
      <c r="BG53" s="132">
        <f t="shared" si="81"/>
        <v>0</v>
      </c>
      <c r="BH53" s="133">
        <f t="shared" si="82"/>
        <v>0</v>
      </c>
      <c r="BT53" s="135" t="str">
        <f t="shared" si="45"/>
        <v xml:space="preserve"> </v>
      </c>
      <c r="BU53" s="135" t="str">
        <f t="shared" si="46"/>
        <v xml:space="preserve"> </v>
      </c>
      <c r="BV53" s="135" t="str">
        <f t="shared" si="47"/>
        <v xml:space="preserve"> </v>
      </c>
      <c r="BW53" s="135" t="str">
        <f t="shared" si="48"/>
        <v xml:space="preserve"> </v>
      </c>
      <c r="BX53" s="135" t="str">
        <f t="shared" si="49"/>
        <v xml:space="preserve"> </v>
      </c>
      <c r="BY53" s="135" t="str">
        <f t="shared" si="50"/>
        <v xml:space="preserve"> </v>
      </c>
      <c r="BZ53" s="135" t="str">
        <f t="shared" si="51"/>
        <v xml:space="preserve"> </v>
      </c>
      <c r="CA53" s="135" t="str">
        <f t="shared" si="52"/>
        <v xml:space="preserve"> </v>
      </c>
      <c r="CB53" s="135" t="str">
        <f t="shared" si="53"/>
        <v xml:space="preserve"> </v>
      </c>
      <c r="CC53" s="136" t="e">
        <f t="shared" si="22"/>
        <v>#DIV/0!</v>
      </c>
      <c r="CD53" s="137">
        <f t="shared" si="23"/>
        <v>0</v>
      </c>
      <c r="CE53" s="137" t="e">
        <f t="shared" si="24"/>
        <v>#DIV/0!</v>
      </c>
    </row>
    <row r="54" spans="2:95" s="134" customFormat="1" ht="15.75" thickBot="1">
      <c r="B54" s="187">
        <v>50</v>
      </c>
      <c r="C54" s="188"/>
      <c r="D54" s="189"/>
      <c r="E54" s="190"/>
      <c r="F54" s="191"/>
      <c r="G54" s="189"/>
      <c r="H54" s="192"/>
      <c r="I54" s="193"/>
      <c r="J54" s="189"/>
      <c r="K54" s="189"/>
      <c r="L54" s="392"/>
      <c r="M54" s="392"/>
      <c r="N54" s="193"/>
      <c r="O54" s="193"/>
      <c r="P54" s="182"/>
      <c r="Q54" s="183"/>
      <c r="R54" s="183"/>
      <c r="S54" s="183"/>
      <c r="T54" s="183"/>
      <c r="U54" s="183"/>
      <c r="V54" s="183"/>
      <c r="W54" s="183"/>
      <c r="X54" s="183"/>
      <c r="Y54" s="184"/>
      <c r="Z54" s="194"/>
      <c r="AA54" s="195"/>
      <c r="AB54" s="196" t="e">
        <f t="shared" si="0"/>
        <v>#DIV/0!</v>
      </c>
      <c r="AC54" s="130">
        <f t="shared" si="72"/>
        <v>0</v>
      </c>
      <c r="AD54" s="131">
        <f t="shared" si="54"/>
        <v>0</v>
      </c>
      <c r="AE54" s="132">
        <f t="shared" si="55"/>
        <v>0</v>
      </c>
      <c r="AF54" s="132">
        <f t="shared" si="56"/>
        <v>0</v>
      </c>
      <c r="AG54" s="132">
        <f t="shared" si="57"/>
        <v>0</v>
      </c>
      <c r="AH54" s="132">
        <f t="shared" si="58"/>
        <v>0</v>
      </c>
      <c r="AI54" s="132">
        <f t="shared" si="59"/>
        <v>0</v>
      </c>
      <c r="AJ54" s="132">
        <f t="shared" si="60"/>
        <v>0</v>
      </c>
      <c r="AK54" s="132">
        <f t="shared" si="61"/>
        <v>0</v>
      </c>
      <c r="AL54" s="133">
        <f t="shared" si="62"/>
        <v>0</v>
      </c>
      <c r="AN54" s="131">
        <f t="shared" si="73"/>
        <v>0</v>
      </c>
      <c r="AO54" s="131">
        <f t="shared" si="63"/>
        <v>0</v>
      </c>
      <c r="AP54" s="132">
        <f t="shared" si="64"/>
        <v>0</v>
      </c>
      <c r="AQ54" s="132">
        <f t="shared" si="65"/>
        <v>0</v>
      </c>
      <c r="AR54" s="132">
        <f t="shared" si="66"/>
        <v>0</v>
      </c>
      <c r="AS54" s="132">
        <f t="shared" si="67"/>
        <v>0</v>
      </c>
      <c r="AT54" s="132">
        <f t="shared" si="68"/>
        <v>0</v>
      </c>
      <c r="AU54" s="132">
        <f t="shared" si="69"/>
        <v>0</v>
      </c>
      <c r="AV54" s="132">
        <f t="shared" si="70"/>
        <v>0</v>
      </c>
      <c r="AW54" s="133">
        <f t="shared" si="71"/>
        <v>0</v>
      </c>
      <c r="AY54" s="131">
        <f t="shared" si="83"/>
        <v>0</v>
      </c>
      <c r="AZ54" s="131">
        <f t="shared" si="74"/>
        <v>0</v>
      </c>
      <c r="BA54" s="132">
        <f t="shared" si="75"/>
        <v>0</v>
      </c>
      <c r="BB54" s="132">
        <f t="shared" si="76"/>
        <v>0</v>
      </c>
      <c r="BC54" s="132">
        <f t="shared" si="77"/>
        <v>0</v>
      </c>
      <c r="BD54" s="132">
        <f t="shared" si="78"/>
        <v>0</v>
      </c>
      <c r="BE54" s="132">
        <f t="shared" si="79"/>
        <v>0</v>
      </c>
      <c r="BF54" s="132">
        <f t="shared" si="80"/>
        <v>0</v>
      </c>
      <c r="BG54" s="132">
        <f t="shared" si="81"/>
        <v>0</v>
      </c>
      <c r="BH54" s="133">
        <f t="shared" si="82"/>
        <v>0</v>
      </c>
      <c r="BT54" s="135" t="str">
        <f t="shared" si="45"/>
        <v xml:space="preserve"> </v>
      </c>
      <c r="BU54" s="135" t="str">
        <f t="shared" si="46"/>
        <v xml:space="preserve"> </v>
      </c>
      <c r="BV54" s="135" t="str">
        <f t="shared" si="47"/>
        <v xml:space="preserve"> </v>
      </c>
      <c r="BW54" s="135" t="str">
        <f t="shared" si="48"/>
        <v xml:space="preserve"> </v>
      </c>
      <c r="BX54" s="135" t="str">
        <f t="shared" si="49"/>
        <v xml:space="preserve"> </v>
      </c>
      <c r="BY54" s="135" t="str">
        <f t="shared" si="50"/>
        <v xml:space="preserve"> </v>
      </c>
      <c r="BZ54" s="135" t="str">
        <f t="shared" si="51"/>
        <v xml:space="preserve"> </v>
      </c>
      <c r="CA54" s="135" t="str">
        <f t="shared" si="52"/>
        <v xml:space="preserve"> </v>
      </c>
      <c r="CB54" s="135" t="str">
        <f t="shared" si="53"/>
        <v xml:space="preserve"> </v>
      </c>
      <c r="CC54" s="136" t="e">
        <f t="shared" si="22"/>
        <v>#DIV/0!</v>
      </c>
      <c r="CD54" s="137">
        <f t="shared" si="23"/>
        <v>0</v>
      </c>
      <c r="CE54" s="137" t="e">
        <f t="shared" si="24"/>
        <v>#DIV/0!</v>
      </c>
    </row>
    <row r="55" spans="2:95" s="134" customFormat="1" ht="15.75" thickBot="1">
      <c r="B55" s="194">
        <v>51</v>
      </c>
      <c r="C55" s="202"/>
      <c r="D55" s="197"/>
      <c r="E55" s="203"/>
      <c r="F55" s="199"/>
      <c r="G55" s="197"/>
      <c r="H55" s="200"/>
      <c r="I55" s="201"/>
      <c r="J55" s="197"/>
      <c r="K55" s="197"/>
      <c r="L55" s="392"/>
      <c r="M55" s="392"/>
      <c r="N55" s="193"/>
      <c r="O55" s="193"/>
      <c r="P55" s="182"/>
      <c r="Q55" s="183"/>
      <c r="R55" s="183"/>
      <c r="S55" s="183"/>
      <c r="T55" s="183"/>
      <c r="U55" s="183"/>
      <c r="V55" s="183"/>
      <c r="W55" s="183"/>
      <c r="X55" s="183"/>
      <c r="Y55" s="184"/>
      <c r="Z55" s="194"/>
      <c r="AA55" s="195"/>
      <c r="AB55" s="196" t="e">
        <f t="shared" si="0"/>
        <v>#DIV/0!</v>
      </c>
      <c r="AC55" s="130">
        <f t="shared" si="72"/>
        <v>0</v>
      </c>
      <c r="AD55" s="131">
        <f t="shared" si="54"/>
        <v>0</v>
      </c>
      <c r="AE55" s="132">
        <f t="shared" si="55"/>
        <v>0</v>
      </c>
      <c r="AF55" s="132">
        <f t="shared" si="56"/>
        <v>0</v>
      </c>
      <c r="AG55" s="132">
        <f t="shared" si="57"/>
        <v>0</v>
      </c>
      <c r="AH55" s="132">
        <f t="shared" si="58"/>
        <v>0</v>
      </c>
      <c r="AI55" s="132">
        <f t="shared" si="59"/>
        <v>0</v>
      </c>
      <c r="AJ55" s="132">
        <f t="shared" si="60"/>
        <v>0</v>
      </c>
      <c r="AK55" s="132">
        <f t="shared" si="61"/>
        <v>0</v>
      </c>
      <c r="AL55" s="133">
        <f t="shared" si="62"/>
        <v>0</v>
      </c>
      <c r="AN55" s="131">
        <f t="shared" si="73"/>
        <v>0</v>
      </c>
      <c r="AO55" s="131">
        <f t="shared" si="63"/>
        <v>0</v>
      </c>
      <c r="AP55" s="132">
        <f t="shared" si="64"/>
        <v>0</v>
      </c>
      <c r="AQ55" s="132">
        <f t="shared" si="65"/>
        <v>0</v>
      </c>
      <c r="AR55" s="132">
        <f t="shared" si="66"/>
        <v>0</v>
      </c>
      <c r="AS55" s="132">
        <f t="shared" si="67"/>
        <v>0</v>
      </c>
      <c r="AT55" s="132">
        <f t="shared" si="68"/>
        <v>0</v>
      </c>
      <c r="AU55" s="132">
        <f t="shared" si="69"/>
        <v>0</v>
      </c>
      <c r="AV55" s="132">
        <f t="shared" si="70"/>
        <v>0</v>
      </c>
      <c r="AW55" s="133">
        <f t="shared" si="71"/>
        <v>0</v>
      </c>
      <c r="AY55" s="131">
        <f t="shared" si="83"/>
        <v>0</v>
      </c>
      <c r="AZ55" s="131">
        <f t="shared" si="74"/>
        <v>0</v>
      </c>
      <c r="BA55" s="132">
        <f t="shared" si="75"/>
        <v>0</v>
      </c>
      <c r="BB55" s="132">
        <f t="shared" si="76"/>
        <v>0</v>
      </c>
      <c r="BC55" s="132">
        <f t="shared" si="77"/>
        <v>0</v>
      </c>
      <c r="BD55" s="132">
        <f t="shared" si="78"/>
        <v>0</v>
      </c>
      <c r="BE55" s="132">
        <f t="shared" si="79"/>
        <v>0</v>
      </c>
      <c r="BF55" s="132">
        <f t="shared" si="80"/>
        <v>0</v>
      </c>
      <c r="BG55" s="132">
        <f t="shared" si="81"/>
        <v>0</v>
      </c>
      <c r="BH55" s="133">
        <f t="shared" si="82"/>
        <v>0</v>
      </c>
      <c r="BT55" s="135" t="str">
        <f t="shared" si="45"/>
        <v xml:space="preserve"> </v>
      </c>
      <c r="BU55" s="135" t="str">
        <f t="shared" si="46"/>
        <v xml:space="preserve"> </v>
      </c>
      <c r="BV55" s="135" t="str">
        <f t="shared" si="47"/>
        <v xml:space="preserve"> </v>
      </c>
      <c r="BW55" s="135" t="str">
        <f t="shared" si="48"/>
        <v xml:space="preserve"> </v>
      </c>
      <c r="BX55" s="135" t="str">
        <f t="shared" si="49"/>
        <v xml:space="preserve"> </v>
      </c>
      <c r="BY55" s="135" t="str">
        <f t="shared" si="50"/>
        <v xml:space="preserve"> </v>
      </c>
      <c r="BZ55" s="135" t="str">
        <f t="shared" si="51"/>
        <v xml:space="preserve"> </v>
      </c>
      <c r="CA55" s="135" t="str">
        <f t="shared" si="52"/>
        <v xml:space="preserve"> </v>
      </c>
      <c r="CB55" s="135" t="str">
        <f t="shared" si="53"/>
        <v xml:space="preserve"> </v>
      </c>
      <c r="CC55" s="136" t="e">
        <f t="shared" si="22"/>
        <v>#DIV/0!</v>
      </c>
      <c r="CD55" s="137">
        <f t="shared" si="23"/>
        <v>0</v>
      </c>
      <c r="CE55" s="137" t="e">
        <f t="shared" si="24"/>
        <v>#DIV/0!</v>
      </c>
    </row>
    <row r="56" spans="2:95" s="134" customFormat="1" ht="15.75" thickBot="1">
      <c r="B56" s="187">
        <v>52</v>
      </c>
      <c r="C56" s="189"/>
      <c r="D56" s="189"/>
      <c r="E56" s="190"/>
      <c r="F56" s="191"/>
      <c r="G56" s="189"/>
      <c r="H56" s="192"/>
      <c r="I56" s="193"/>
      <c r="J56" s="189"/>
      <c r="K56" s="189"/>
      <c r="L56" s="392"/>
      <c r="M56" s="392"/>
      <c r="N56" s="193"/>
      <c r="O56" s="193"/>
      <c r="P56" s="182"/>
      <c r="Q56" s="183"/>
      <c r="R56" s="183"/>
      <c r="S56" s="183"/>
      <c r="T56" s="183"/>
      <c r="U56" s="183"/>
      <c r="V56" s="183"/>
      <c r="W56" s="183"/>
      <c r="X56" s="183"/>
      <c r="Y56" s="184"/>
      <c r="Z56" s="194"/>
      <c r="AA56" s="195"/>
      <c r="AB56" s="196" t="e">
        <f t="shared" si="0"/>
        <v>#DIV/0!</v>
      </c>
      <c r="AC56" s="130">
        <f t="shared" si="72"/>
        <v>0</v>
      </c>
      <c r="AD56" s="131">
        <f t="shared" si="54"/>
        <v>0</v>
      </c>
      <c r="AE56" s="132">
        <f t="shared" si="55"/>
        <v>0</v>
      </c>
      <c r="AF56" s="132">
        <f t="shared" si="56"/>
        <v>0</v>
      </c>
      <c r="AG56" s="132">
        <f t="shared" si="57"/>
        <v>0</v>
      </c>
      <c r="AH56" s="132">
        <f t="shared" si="58"/>
        <v>0</v>
      </c>
      <c r="AI56" s="132">
        <f t="shared" si="59"/>
        <v>0</v>
      </c>
      <c r="AJ56" s="132">
        <f t="shared" si="60"/>
        <v>0</v>
      </c>
      <c r="AK56" s="132">
        <f t="shared" si="61"/>
        <v>0</v>
      </c>
      <c r="AL56" s="133">
        <f t="shared" si="62"/>
        <v>0</v>
      </c>
      <c r="AN56" s="131">
        <f t="shared" si="73"/>
        <v>0</v>
      </c>
      <c r="AO56" s="131">
        <f t="shared" si="63"/>
        <v>0</v>
      </c>
      <c r="AP56" s="132">
        <f t="shared" si="64"/>
        <v>0</v>
      </c>
      <c r="AQ56" s="132">
        <f t="shared" si="65"/>
        <v>0</v>
      </c>
      <c r="AR56" s="132">
        <f t="shared" si="66"/>
        <v>0</v>
      </c>
      <c r="AS56" s="132">
        <f t="shared" si="67"/>
        <v>0</v>
      </c>
      <c r="AT56" s="132">
        <f t="shared" si="68"/>
        <v>0</v>
      </c>
      <c r="AU56" s="132">
        <f t="shared" si="69"/>
        <v>0</v>
      </c>
      <c r="AV56" s="132">
        <f t="shared" si="70"/>
        <v>0</v>
      </c>
      <c r="AW56" s="133">
        <f t="shared" si="71"/>
        <v>0</v>
      </c>
      <c r="AY56" s="131">
        <f t="shared" si="83"/>
        <v>0</v>
      </c>
      <c r="AZ56" s="131">
        <f t="shared" si="74"/>
        <v>0</v>
      </c>
      <c r="BA56" s="132">
        <f t="shared" si="75"/>
        <v>0</v>
      </c>
      <c r="BB56" s="132">
        <f t="shared" si="76"/>
        <v>0</v>
      </c>
      <c r="BC56" s="132">
        <f t="shared" si="77"/>
        <v>0</v>
      </c>
      <c r="BD56" s="132">
        <f t="shared" si="78"/>
        <v>0</v>
      </c>
      <c r="BE56" s="132">
        <f t="shared" si="79"/>
        <v>0</v>
      </c>
      <c r="BF56" s="132">
        <f t="shared" si="80"/>
        <v>0</v>
      </c>
      <c r="BG56" s="132">
        <f t="shared" si="81"/>
        <v>0</v>
      </c>
      <c r="BH56" s="133">
        <f t="shared" si="82"/>
        <v>0</v>
      </c>
      <c r="BT56" s="135" t="str">
        <f t="shared" si="45"/>
        <v xml:space="preserve"> </v>
      </c>
      <c r="BU56" s="135" t="str">
        <f t="shared" si="46"/>
        <v xml:space="preserve"> </v>
      </c>
      <c r="BV56" s="135" t="str">
        <f t="shared" si="47"/>
        <v xml:space="preserve"> </v>
      </c>
      <c r="BW56" s="135" t="str">
        <f t="shared" si="48"/>
        <v xml:space="preserve"> </v>
      </c>
      <c r="BX56" s="135" t="str">
        <f t="shared" si="49"/>
        <v xml:space="preserve"> </v>
      </c>
      <c r="BY56" s="135" t="str">
        <f t="shared" si="50"/>
        <v xml:space="preserve"> </v>
      </c>
      <c r="BZ56" s="135" t="str">
        <f t="shared" si="51"/>
        <v xml:space="preserve"> </v>
      </c>
      <c r="CA56" s="135" t="str">
        <f t="shared" si="52"/>
        <v xml:space="preserve"> </v>
      </c>
      <c r="CB56" s="135" t="str">
        <f t="shared" si="53"/>
        <v xml:space="preserve"> </v>
      </c>
      <c r="CC56" s="136" t="e">
        <f t="shared" si="22"/>
        <v>#DIV/0!</v>
      </c>
      <c r="CD56" s="137">
        <f t="shared" si="23"/>
        <v>0</v>
      </c>
      <c r="CE56" s="137" t="e">
        <f t="shared" si="24"/>
        <v>#DIV/0!</v>
      </c>
    </row>
    <row r="57" spans="2:95" s="134" customFormat="1" ht="15.75" thickBot="1">
      <c r="B57" s="194">
        <v>53</v>
      </c>
      <c r="C57" s="197"/>
      <c r="D57" s="197"/>
      <c r="E57" s="198"/>
      <c r="F57" s="199"/>
      <c r="G57" s="197"/>
      <c r="H57" s="200"/>
      <c r="I57" s="201"/>
      <c r="J57" s="197"/>
      <c r="K57" s="197"/>
      <c r="L57" s="392"/>
      <c r="M57" s="392"/>
      <c r="N57" s="193"/>
      <c r="O57" s="193"/>
      <c r="P57" s="182"/>
      <c r="Q57" s="183"/>
      <c r="R57" s="183"/>
      <c r="S57" s="183"/>
      <c r="T57" s="183"/>
      <c r="U57" s="183"/>
      <c r="V57" s="183"/>
      <c r="W57" s="183"/>
      <c r="X57" s="183"/>
      <c r="Y57" s="184"/>
      <c r="Z57" s="194"/>
      <c r="AA57" s="195"/>
      <c r="AB57" s="196" t="e">
        <f t="shared" si="0"/>
        <v>#DIV/0!</v>
      </c>
      <c r="AC57" s="130">
        <f t="shared" si="72"/>
        <v>0</v>
      </c>
      <c r="AD57" s="131">
        <f t="shared" si="54"/>
        <v>0</v>
      </c>
      <c r="AE57" s="132">
        <f t="shared" si="55"/>
        <v>0</v>
      </c>
      <c r="AF57" s="132">
        <f t="shared" si="56"/>
        <v>0</v>
      </c>
      <c r="AG57" s="132">
        <f t="shared" si="57"/>
        <v>0</v>
      </c>
      <c r="AH57" s="132">
        <f t="shared" si="58"/>
        <v>0</v>
      </c>
      <c r="AI57" s="132">
        <f t="shared" si="59"/>
        <v>0</v>
      </c>
      <c r="AJ57" s="132">
        <f t="shared" si="60"/>
        <v>0</v>
      </c>
      <c r="AK57" s="132">
        <f t="shared" si="61"/>
        <v>0</v>
      </c>
      <c r="AL57" s="133">
        <f t="shared" si="62"/>
        <v>0</v>
      </c>
      <c r="AN57" s="131">
        <f t="shared" si="73"/>
        <v>0</v>
      </c>
      <c r="AO57" s="131">
        <f t="shared" si="63"/>
        <v>0</v>
      </c>
      <c r="AP57" s="132">
        <f t="shared" si="64"/>
        <v>0</v>
      </c>
      <c r="AQ57" s="132">
        <f t="shared" si="65"/>
        <v>0</v>
      </c>
      <c r="AR57" s="132">
        <f t="shared" si="66"/>
        <v>0</v>
      </c>
      <c r="AS57" s="132">
        <f t="shared" si="67"/>
        <v>0</v>
      </c>
      <c r="AT57" s="132">
        <f t="shared" si="68"/>
        <v>0</v>
      </c>
      <c r="AU57" s="132">
        <f t="shared" si="69"/>
        <v>0</v>
      </c>
      <c r="AV57" s="132">
        <f t="shared" si="70"/>
        <v>0</v>
      </c>
      <c r="AW57" s="133">
        <f t="shared" si="71"/>
        <v>0</v>
      </c>
      <c r="AY57" s="131">
        <f t="shared" si="83"/>
        <v>0</v>
      </c>
      <c r="AZ57" s="131">
        <f t="shared" si="74"/>
        <v>0</v>
      </c>
      <c r="BA57" s="132">
        <f t="shared" si="75"/>
        <v>0</v>
      </c>
      <c r="BB57" s="132">
        <f t="shared" si="76"/>
        <v>0</v>
      </c>
      <c r="BC57" s="132">
        <f t="shared" si="77"/>
        <v>0</v>
      </c>
      <c r="BD57" s="132">
        <f t="shared" si="78"/>
        <v>0</v>
      </c>
      <c r="BE57" s="132">
        <f t="shared" si="79"/>
        <v>0</v>
      </c>
      <c r="BF57" s="132">
        <f t="shared" si="80"/>
        <v>0</v>
      </c>
      <c r="BG57" s="132">
        <f t="shared" si="81"/>
        <v>0</v>
      </c>
      <c r="BH57" s="133">
        <f t="shared" si="82"/>
        <v>0</v>
      </c>
      <c r="BT57" s="135" t="str">
        <f t="shared" si="45"/>
        <v xml:space="preserve"> </v>
      </c>
      <c r="BU57" s="135" t="str">
        <f t="shared" si="46"/>
        <v xml:space="preserve"> </v>
      </c>
      <c r="BV57" s="135" t="str">
        <f t="shared" si="47"/>
        <v xml:space="preserve"> </v>
      </c>
      <c r="BW57" s="135" t="str">
        <f t="shared" si="48"/>
        <v xml:space="preserve"> </v>
      </c>
      <c r="BX57" s="135" t="str">
        <f t="shared" si="49"/>
        <v xml:space="preserve"> </v>
      </c>
      <c r="BY57" s="135" t="str">
        <f t="shared" si="50"/>
        <v xml:space="preserve"> </v>
      </c>
      <c r="BZ57" s="135" t="str">
        <f t="shared" si="51"/>
        <v xml:space="preserve"> </v>
      </c>
      <c r="CA57" s="135" t="str">
        <f t="shared" si="52"/>
        <v xml:space="preserve"> </v>
      </c>
      <c r="CB57" s="135" t="str">
        <f t="shared" si="53"/>
        <v xml:space="preserve"> </v>
      </c>
      <c r="CC57" s="136" t="e">
        <f t="shared" si="22"/>
        <v>#DIV/0!</v>
      </c>
      <c r="CD57" s="137">
        <f t="shared" si="23"/>
        <v>0</v>
      </c>
      <c r="CE57" s="137" t="e">
        <f t="shared" si="24"/>
        <v>#DIV/0!</v>
      </c>
    </row>
    <row r="58" spans="2:95" s="134" customFormat="1" ht="15.75" thickBot="1">
      <c r="B58" s="187">
        <v>54</v>
      </c>
      <c r="C58" s="189"/>
      <c r="D58" s="189"/>
      <c r="E58" s="190"/>
      <c r="F58" s="191"/>
      <c r="G58" s="189"/>
      <c r="H58" s="192"/>
      <c r="I58" s="193"/>
      <c r="J58" s="189"/>
      <c r="K58" s="189"/>
      <c r="L58" s="392"/>
      <c r="M58" s="392"/>
      <c r="N58" s="193"/>
      <c r="O58" s="193"/>
      <c r="P58" s="182"/>
      <c r="Q58" s="183"/>
      <c r="R58" s="183"/>
      <c r="S58" s="183"/>
      <c r="T58" s="183"/>
      <c r="U58" s="183"/>
      <c r="V58" s="183"/>
      <c r="W58" s="183"/>
      <c r="X58" s="183"/>
      <c r="Y58" s="184"/>
      <c r="Z58" s="194"/>
      <c r="AA58" s="195"/>
      <c r="AB58" s="196" t="e">
        <f t="shared" si="0"/>
        <v>#DIV/0!</v>
      </c>
      <c r="AC58" s="130">
        <f t="shared" si="72"/>
        <v>0</v>
      </c>
      <c r="AD58" s="131">
        <f t="shared" si="54"/>
        <v>0</v>
      </c>
      <c r="AE58" s="132">
        <f t="shared" si="55"/>
        <v>0</v>
      </c>
      <c r="AF58" s="132">
        <f t="shared" si="56"/>
        <v>0</v>
      </c>
      <c r="AG58" s="132">
        <f t="shared" si="57"/>
        <v>0</v>
      </c>
      <c r="AH58" s="132">
        <f t="shared" si="58"/>
        <v>0</v>
      </c>
      <c r="AI58" s="132">
        <f t="shared" si="59"/>
        <v>0</v>
      </c>
      <c r="AJ58" s="132">
        <f t="shared" si="60"/>
        <v>0</v>
      </c>
      <c r="AK58" s="132">
        <f t="shared" si="61"/>
        <v>0</v>
      </c>
      <c r="AL58" s="133">
        <f t="shared" si="62"/>
        <v>0</v>
      </c>
      <c r="AN58" s="131">
        <f t="shared" si="73"/>
        <v>0</v>
      </c>
      <c r="AO58" s="131">
        <f t="shared" si="63"/>
        <v>0</v>
      </c>
      <c r="AP58" s="132">
        <f t="shared" si="64"/>
        <v>0</v>
      </c>
      <c r="AQ58" s="132">
        <f t="shared" si="65"/>
        <v>0</v>
      </c>
      <c r="AR58" s="132">
        <f t="shared" si="66"/>
        <v>0</v>
      </c>
      <c r="AS58" s="132">
        <f t="shared" si="67"/>
        <v>0</v>
      </c>
      <c r="AT58" s="132">
        <f t="shared" si="68"/>
        <v>0</v>
      </c>
      <c r="AU58" s="132">
        <f t="shared" si="69"/>
        <v>0</v>
      </c>
      <c r="AV58" s="132">
        <f t="shared" si="70"/>
        <v>0</v>
      </c>
      <c r="AW58" s="133">
        <f t="shared" si="71"/>
        <v>0</v>
      </c>
      <c r="AY58" s="131">
        <f t="shared" si="83"/>
        <v>0</v>
      </c>
      <c r="AZ58" s="131">
        <f t="shared" si="74"/>
        <v>0</v>
      </c>
      <c r="BA58" s="132">
        <f t="shared" si="75"/>
        <v>0</v>
      </c>
      <c r="BB58" s="132">
        <f t="shared" si="76"/>
        <v>0</v>
      </c>
      <c r="BC58" s="132">
        <f t="shared" si="77"/>
        <v>0</v>
      </c>
      <c r="BD58" s="132">
        <f t="shared" si="78"/>
        <v>0</v>
      </c>
      <c r="BE58" s="132">
        <f t="shared" si="79"/>
        <v>0</v>
      </c>
      <c r="BF58" s="132">
        <f t="shared" si="80"/>
        <v>0</v>
      </c>
      <c r="BG58" s="132">
        <f t="shared" si="81"/>
        <v>0</v>
      </c>
      <c r="BH58" s="133">
        <f t="shared" si="82"/>
        <v>0</v>
      </c>
      <c r="BT58" s="135" t="str">
        <f t="shared" si="45"/>
        <v xml:space="preserve"> </v>
      </c>
      <c r="BU58" s="135" t="str">
        <f t="shared" si="46"/>
        <v xml:space="preserve"> </v>
      </c>
      <c r="BV58" s="135" t="str">
        <f t="shared" si="47"/>
        <v xml:space="preserve"> </v>
      </c>
      <c r="BW58" s="135" t="str">
        <f t="shared" si="48"/>
        <v xml:space="preserve"> </v>
      </c>
      <c r="BX58" s="135" t="str">
        <f t="shared" si="49"/>
        <v xml:space="preserve"> </v>
      </c>
      <c r="BY58" s="135" t="str">
        <f t="shared" si="50"/>
        <v xml:space="preserve"> </v>
      </c>
      <c r="BZ58" s="135" t="str">
        <f t="shared" si="51"/>
        <v xml:space="preserve"> </v>
      </c>
      <c r="CA58" s="135" t="str">
        <f t="shared" si="52"/>
        <v xml:space="preserve"> </v>
      </c>
      <c r="CB58" s="135" t="str">
        <f t="shared" si="53"/>
        <v xml:space="preserve"> </v>
      </c>
      <c r="CC58" s="136" t="e">
        <f t="shared" si="22"/>
        <v>#DIV/0!</v>
      </c>
      <c r="CD58" s="137">
        <f t="shared" si="23"/>
        <v>0</v>
      </c>
      <c r="CE58" s="137" t="e">
        <f t="shared" si="24"/>
        <v>#DIV/0!</v>
      </c>
    </row>
    <row r="59" spans="2:95" s="134" customFormat="1" ht="15.75" thickBot="1">
      <c r="B59" s="194">
        <v>55</v>
      </c>
      <c r="C59" s="202"/>
      <c r="D59" s="197"/>
      <c r="E59" s="203"/>
      <c r="F59" s="199"/>
      <c r="G59" s="197"/>
      <c r="H59" s="200"/>
      <c r="I59" s="201"/>
      <c r="J59" s="197"/>
      <c r="K59" s="197"/>
      <c r="L59" s="392"/>
      <c r="M59" s="392"/>
      <c r="N59" s="193"/>
      <c r="O59" s="193"/>
      <c r="P59" s="182"/>
      <c r="Q59" s="183"/>
      <c r="R59" s="183"/>
      <c r="S59" s="183"/>
      <c r="T59" s="183"/>
      <c r="U59" s="183"/>
      <c r="V59" s="183"/>
      <c r="W59" s="183"/>
      <c r="X59" s="183"/>
      <c r="Y59" s="184"/>
      <c r="Z59" s="194"/>
      <c r="AA59" s="195"/>
      <c r="AB59" s="196" t="e">
        <f t="shared" si="0"/>
        <v>#DIV/0!</v>
      </c>
      <c r="AC59" s="130">
        <f t="shared" si="72"/>
        <v>0</v>
      </c>
      <c r="AD59" s="131">
        <f t="shared" si="54"/>
        <v>0</v>
      </c>
      <c r="AE59" s="132">
        <f t="shared" si="55"/>
        <v>0</v>
      </c>
      <c r="AF59" s="132">
        <f t="shared" si="56"/>
        <v>0</v>
      </c>
      <c r="AG59" s="132">
        <f t="shared" si="57"/>
        <v>0</v>
      </c>
      <c r="AH59" s="132">
        <f t="shared" si="58"/>
        <v>0</v>
      </c>
      <c r="AI59" s="132">
        <f t="shared" si="59"/>
        <v>0</v>
      </c>
      <c r="AJ59" s="132">
        <f t="shared" si="60"/>
        <v>0</v>
      </c>
      <c r="AK59" s="132">
        <f t="shared" si="61"/>
        <v>0</v>
      </c>
      <c r="AL59" s="133">
        <f t="shared" si="62"/>
        <v>0</v>
      </c>
      <c r="AN59" s="131">
        <f t="shared" si="73"/>
        <v>0</v>
      </c>
      <c r="AO59" s="131">
        <f t="shared" si="63"/>
        <v>0</v>
      </c>
      <c r="AP59" s="132">
        <f t="shared" si="64"/>
        <v>0</v>
      </c>
      <c r="AQ59" s="132">
        <f t="shared" si="65"/>
        <v>0</v>
      </c>
      <c r="AR59" s="132">
        <f t="shared" si="66"/>
        <v>0</v>
      </c>
      <c r="AS59" s="132">
        <f t="shared" si="67"/>
        <v>0</v>
      </c>
      <c r="AT59" s="132">
        <f t="shared" si="68"/>
        <v>0</v>
      </c>
      <c r="AU59" s="132">
        <f t="shared" si="69"/>
        <v>0</v>
      </c>
      <c r="AV59" s="132">
        <f t="shared" si="70"/>
        <v>0</v>
      </c>
      <c r="AW59" s="133">
        <f t="shared" si="71"/>
        <v>0</v>
      </c>
      <c r="AY59" s="131">
        <f t="shared" si="83"/>
        <v>0</v>
      </c>
      <c r="AZ59" s="131">
        <f t="shared" si="74"/>
        <v>0</v>
      </c>
      <c r="BA59" s="132">
        <f t="shared" si="75"/>
        <v>0</v>
      </c>
      <c r="BB59" s="132">
        <f t="shared" si="76"/>
        <v>0</v>
      </c>
      <c r="BC59" s="132">
        <f t="shared" si="77"/>
        <v>0</v>
      </c>
      <c r="BD59" s="132">
        <f t="shared" si="78"/>
        <v>0</v>
      </c>
      <c r="BE59" s="132">
        <f t="shared" si="79"/>
        <v>0</v>
      </c>
      <c r="BF59" s="132">
        <f t="shared" si="80"/>
        <v>0</v>
      </c>
      <c r="BG59" s="132">
        <f t="shared" si="81"/>
        <v>0</v>
      </c>
      <c r="BH59" s="133">
        <f t="shared" si="82"/>
        <v>0</v>
      </c>
      <c r="BT59" s="135" t="str">
        <f t="shared" si="45"/>
        <v xml:space="preserve"> </v>
      </c>
      <c r="BU59" s="135" t="str">
        <f t="shared" si="46"/>
        <v xml:space="preserve"> </v>
      </c>
      <c r="BV59" s="135" t="str">
        <f t="shared" si="47"/>
        <v xml:space="preserve"> </v>
      </c>
      <c r="BW59" s="135" t="str">
        <f t="shared" si="48"/>
        <v xml:space="preserve"> </v>
      </c>
      <c r="BX59" s="135" t="str">
        <f t="shared" si="49"/>
        <v xml:space="preserve"> </v>
      </c>
      <c r="BY59" s="135" t="str">
        <f t="shared" si="50"/>
        <v xml:space="preserve"> </v>
      </c>
      <c r="BZ59" s="135" t="str">
        <f t="shared" si="51"/>
        <v xml:space="preserve"> </v>
      </c>
      <c r="CA59" s="135" t="str">
        <f t="shared" si="52"/>
        <v xml:space="preserve"> </v>
      </c>
      <c r="CB59" s="135" t="str">
        <f t="shared" si="53"/>
        <v xml:space="preserve"> </v>
      </c>
      <c r="CC59" s="136" t="e">
        <f t="shared" si="22"/>
        <v>#DIV/0!</v>
      </c>
      <c r="CD59" s="137">
        <f t="shared" si="23"/>
        <v>0</v>
      </c>
      <c r="CE59" s="137" t="e">
        <f t="shared" si="24"/>
        <v>#DIV/0!</v>
      </c>
    </row>
    <row r="60" spans="2:95" s="134" customFormat="1" ht="15.75" thickBot="1">
      <c r="B60" s="187">
        <v>56</v>
      </c>
      <c r="C60" s="189"/>
      <c r="D60" s="189"/>
      <c r="E60" s="190"/>
      <c r="F60" s="191"/>
      <c r="G60" s="189"/>
      <c r="H60" s="192"/>
      <c r="I60" s="193"/>
      <c r="J60" s="189"/>
      <c r="K60" s="189"/>
      <c r="L60" s="392"/>
      <c r="M60" s="392"/>
      <c r="N60" s="193"/>
      <c r="O60" s="193"/>
      <c r="P60" s="182"/>
      <c r="Q60" s="183"/>
      <c r="R60" s="183"/>
      <c r="S60" s="183"/>
      <c r="T60" s="183"/>
      <c r="U60" s="183"/>
      <c r="V60" s="183"/>
      <c r="W60" s="183"/>
      <c r="X60" s="183"/>
      <c r="Y60" s="184"/>
      <c r="Z60" s="194"/>
      <c r="AA60" s="195"/>
      <c r="AB60" s="196" t="e">
        <f t="shared" si="0"/>
        <v>#DIV/0!</v>
      </c>
      <c r="AC60" s="130">
        <f t="shared" si="72"/>
        <v>0</v>
      </c>
      <c r="AD60" s="131">
        <f t="shared" si="54"/>
        <v>0</v>
      </c>
      <c r="AE60" s="132">
        <f t="shared" si="55"/>
        <v>0</v>
      </c>
      <c r="AF60" s="132">
        <f t="shared" si="56"/>
        <v>0</v>
      </c>
      <c r="AG60" s="132">
        <f t="shared" si="57"/>
        <v>0</v>
      </c>
      <c r="AH60" s="132">
        <f t="shared" si="58"/>
        <v>0</v>
      </c>
      <c r="AI60" s="132">
        <f t="shared" si="59"/>
        <v>0</v>
      </c>
      <c r="AJ60" s="132">
        <f t="shared" si="60"/>
        <v>0</v>
      </c>
      <c r="AK60" s="132">
        <f t="shared" si="61"/>
        <v>0</v>
      </c>
      <c r="AL60" s="133">
        <f t="shared" si="62"/>
        <v>0</v>
      </c>
      <c r="AN60" s="131">
        <f t="shared" si="73"/>
        <v>0</v>
      </c>
      <c r="AO60" s="131">
        <f t="shared" si="63"/>
        <v>0</v>
      </c>
      <c r="AP60" s="132">
        <f t="shared" si="64"/>
        <v>0</v>
      </c>
      <c r="AQ60" s="132">
        <f t="shared" si="65"/>
        <v>0</v>
      </c>
      <c r="AR60" s="132">
        <f t="shared" si="66"/>
        <v>0</v>
      </c>
      <c r="AS60" s="132">
        <f t="shared" si="67"/>
        <v>0</v>
      </c>
      <c r="AT60" s="132">
        <f t="shared" si="68"/>
        <v>0</v>
      </c>
      <c r="AU60" s="132">
        <f t="shared" si="69"/>
        <v>0</v>
      </c>
      <c r="AV60" s="132">
        <f t="shared" si="70"/>
        <v>0</v>
      </c>
      <c r="AW60" s="133">
        <f t="shared" si="71"/>
        <v>0</v>
      </c>
      <c r="AY60" s="131">
        <f t="shared" si="83"/>
        <v>0</v>
      </c>
      <c r="AZ60" s="131">
        <f t="shared" si="74"/>
        <v>0</v>
      </c>
      <c r="BA60" s="132">
        <f t="shared" si="75"/>
        <v>0</v>
      </c>
      <c r="BB60" s="132">
        <f t="shared" si="76"/>
        <v>0</v>
      </c>
      <c r="BC60" s="132">
        <f t="shared" si="77"/>
        <v>0</v>
      </c>
      <c r="BD60" s="132">
        <f t="shared" si="78"/>
        <v>0</v>
      </c>
      <c r="BE60" s="132">
        <f t="shared" si="79"/>
        <v>0</v>
      </c>
      <c r="BF60" s="132">
        <f t="shared" si="80"/>
        <v>0</v>
      </c>
      <c r="BG60" s="132">
        <f t="shared" si="81"/>
        <v>0</v>
      </c>
      <c r="BH60" s="133">
        <f t="shared" si="82"/>
        <v>0</v>
      </c>
      <c r="BT60" s="135" t="str">
        <f t="shared" si="45"/>
        <v xml:space="preserve"> </v>
      </c>
      <c r="BU60" s="135" t="str">
        <f t="shared" si="46"/>
        <v xml:space="preserve"> </v>
      </c>
      <c r="BV60" s="135" t="str">
        <f t="shared" si="47"/>
        <v xml:space="preserve"> </v>
      </c>
      <c r="BW60" s="135" t="str">
        <f t="shared" si="48"/>
        <v xml:space="preserve"> </v>
      </c>
      <c r="BX60" s="135" t="str">
        <f t="shared" si="49"/>
        <v xml:space="preserve"> </v>
      </c>
      <c r="BY60" s="135" t="str">
        <f t="shared" si="50"/>
        <v xml:space="preserve"> </v>
      </c>
      <c r="BZ60" s="135" t="str">
        <f t="shared" si="51"/>
        <v xml:space="preserve"> </v>
      </c>
      <c r="CA60" s="135" t="str">
        <f t="shared" si="52"/>
        <v xml:space="preserve"> </v>
      </c>
      <c r="CB60" s="135" t="str">
        <f t="shared" si="53"/>
        <v xml:space="preserve"> </v>
      </c>
      <c r="CC60" s="136" t="e">
        <f t="shared" si="22"/>
        <v>#DIV/0!</v>
      </c>
      <c r="CD60" s="137">
        <f t="shared" si="23"/>
        <v>0</v>
      </c>
      <c r="CE60" s="137" t="e">
        <f t="shared" si="24"/>
        <v>#DIV/0!</v>
      </c>
    </row>
    <row r="61" spans="2:95" s="134" customFormat="1" ht="15.75" thickBot="1">
      <c r="B61" s="194">
        <v>57</v>
      </c>
      <c r="C61" s="197"/>
      <c r="D61" s="197"/>
      <c r="E61" s="203"/>
      <c r="F61" s="199"/>
      <c r="G61" s="197"/>
      <c r="H61" s="200"/>
      <c r="I61" s="201"/>
      <c r="J61" s="197"/>
      <c r="K61" s="197"/>
      <c r="L61" s="392"/>
      <c r="M61" s="392"/>
      <c r="N61" s="193"/>
      <c r="O61" s="193"/>
      <c r="P61" s="182"/>
      <c r="Q61" s="183"/>
      <c r="R61" s="183"/>
      <c r="S61" s="183"/>
      <c r="T61" s="183"/>
      <c r="U61" s="183"/>
      <c r="V61" s="183"/>
      <c r="W61" s="183"/>
      <c r="X61" s="183"/>
      <c r="Y61" s="184"/>
      <c r="Z61" s="194"/>
      <c r="AA61" s="195"/>
      <c r="AB61" s="196" t="e">
        <f t="shared" si="0"/>
        <v>#DIV/0!</v>
      </c>
      <c r="AC61" s="130">
        <f t="shared" si="72"/>
        <v>0</v>
      </c>
      <c r="AD61" s="131">
        <f t="shared" si="54"/>
        <v>0</v>
      </c>
      <c r="AE61" s="132">
        <f t="shared" si="55"/>
        <v>0</v>
      </c>
      <c r="AF61" s="132">
        <f t="shared" si="56"/>
        <v>0</v>
      </c>
      <c r="AG61" s="132">
        <f t="shared" si="57"/>
        <v>0</v>
      </c>
      <c r="AH61" s="132">
        <f t="shared" si="58"/>
        <v>0</v>
      </c>
      <c r="AI61" s="132">
        <f t="shared" si="59"/>
        <v>0</v>
      </c>
      <c r="AJ61" s="132">
        <f t="shared" si="60"/>
        <v>0</v>
      </c>
      <c r="AK61" s="132">
        <f t="shared" si="61"/>
        <v>0</v>
      </c>
      <c r="AL61" s="133">
        <f t="shared" si="62"/>
        <v>0</v>
      </c>
      <c r="AN61" s="131">
        <f t="shared" si="73"/>
        <v>0</v>
      </c>
      <c r="AO61" s="131">
        <f t="shared" si="63"/>
        <v>0</v>
      </c>
      <c r="AP61" s="132">
        <f t="shared" si="64"/>
        <v>0</v>
      </c>
      <c r="AQ61" s="132">
        <f t="shared" si="65"/>
        <v>0</v>
      </c>
      <c r="AR61" s="132">
        <f t="shared" si="66"/>
        <v>0</v>
      </c>
      <c r="AS61" s="132">
        <f t="shared" si="67"/>
        <v>0</v>
      </c>
      <c r="AT61" s="132">
        <f t="shared" si="68"/>
        <v>0</v>
      </c>
      <c r="AU61" s="132">
        <f t="shared" si="69"/>
        <v>0</v>
      </c>
      <c r="AV61" s="132">
        <f t="shared" si="70"/>
        <v>0</v>
      </c>
      <c r="AW61" s="133">
        <f t="shared" si="71"/>
        <v>0</v>
      </c>
      <c r="AY61" s="131">
        <f t="shared" si="83"/>
        <v>0</v>
      </c>
      <c r="AZ61" s="131">
        <f t="shared" si="74"/>
        <v>0</v>
      </c>
      <c r="BA61" s="132">
        <f t="shared" si="75"/>
        <v>0</v>
      </c>
      <c r="BB61" s="132">
        <f t="shared" si="76"/>
        <v>0</v>
      </c>
      <c r="BC61" s="132">
        <f t="shared" si="77"/>
        <v>0</v>
      </c>
      <c r="BD61" s="132">
        <f t="shared" si="78"/>
        <v>0</v>
      </c>
      <c r="BE61" s="132">
        <f t="shared" si="79"/>
        <v>0</v>
      </c>
      <c r="BF61" s="132">
        <f t="shared" si="80"/>
        <v>0</v>
      </c>
      <c r="BG61" s="132">
        <f t="shared" si="81"/>
        <v>0</v>
      </c>
      <c r="BH61" s="133">
        <f t="shared" si="82"/>
        <v>0</v>
      </c>
      <c r="BT61" s="135" t="str">
        <f t="shared" si="45"/>
        <v xml:space="preserve"> </v>
      </c>
      <c r="BU61" s="135" t="str">
        <f t="shared" si="46"/>
        <v xml:space="preserve"> </v>
      </c>
      <c r="BV61" s="135" t="str">
        <f t="shared" si="47"/>
        <v xml:space="preserve"> </v>
      </c>
      <c r="BW61" s="135" t="str">
        <f t="shared" si="48"/>
        <v xml:space="preserve"> </v>
      </c>
      <c r="BX61" s="135" t="str">
        <f t="shared" si="49"/>
        <v xml:space="preserve"> </v>
      </c>
      <c r="BY61" s="135" t="str">
        <f t="shared" si="50"/>
        <v xml:space="preserve"> </v>
      </c>
      <c r="BZ61" s="135" t="str">
        <f t="shared" si="51"/>
        <v xml:space="preserve"> </v>
      </c>
      <c r="CA61" s="135" t="str">
        <f t="shared" si="52"/>
        <v xml:space="preserve"> </v>
      </c>
      <c r="CB61" s="135" t="str">
        <f t="shared" si="53"/>
        <v xml:space="preserve"> </v>
      </c>
      <c r="CC61" s="136" t="e">
        <f t="shared" si="22"/>
        <v>#DIV/0!</v>
      </c>
      <c r="CD61" s="137">
        <f t="shared" si="23"/>
        <v>0</v>
      </c>
      <c r="CE61" s="137" t="e">
        <f t="shared" si="24"/>
        <v>#DIV/0!</v>
      </c>
    </row>
    <row r="62" spans="2:95" s="134" customFormat="1" ht="15.75" thickBot="1">
      <c r="B62" s="187">
        <v>58</v>
      </c>
      <c r="C62" s="189"/>
      <c r="D62" s="189"/>
      <c r="E62" s="190"/>
      <c r="F62" s="191"/>
      <c r="G62" s="189"/>
      <c r="H62" s="192"/>
      <c r="I62" s="193"/>
      <c r="J62" s="189"/>
      <c r="K62" s="189"/>
      <c r="L62" s="392"/>
      <c r="M62" s="392"/>
      <c r="N62" s="193"/>
      <c r="O62" s="193"/>
      <c r="P62" s="182"/>
      <c r="Q62" s="183"/>
      <c r="R62" s="183"/>
      <c r="S62" s="183"/>
      <c r="T62" s="183"/>
      <c r="U62" s="183"/>
      <c r="V62" s="183"/>
      <c r="W62" s="183"/>
      <c r="X62" s="183"/>
      <c r="Y62" s="184"/>
      <c r="Z62" s="194"/>
      <c r="AA62" s="195"/>
      <c r="AB62" s="196" t="e">
        <f t="shared" si="0"/>
        <v>#DIV/0!</v>
      </c>
      <c r="AC62" s="130">
        <f t="shared" si="72"/>
        <v>0</v>
      </c>
      <c r="AD62" s="131">
        <f t="shared" si="54"/>
        <v>0</v>
      </c>
      <c r="AE62" s="132">
        <f t="shared" si="55"/>
        <v>0</v>
      </c>
      <c r="AF62" s="132">
        <f t="shared" si="56"/>
        <v>0</v>
      </c>
      <c r="AG62" s="132">
        <f t="shared" si="57"/>
        <v>0</v>
      </c>
      <c r="AH62" s="132">
        <f t="shared" si="58"/>
        <v>0</v>
      </c>
      <c r="AI62" s="132">
        <f t="shared" si="59"/>
        <v>0</v>
      </c>
      <c r="AJ62" s="132">
        <f t="shared" si="60"/>
        <v>0</v>
      </c>
      <c r="AK62" s="132">
        <f t="shared" si="61"/>
        <v>0</v>
      </c>
      <c r="AL62" s="133">
        <f t="shared" si="62"/>
        <v>0</v>
      </c>
      <c r="AN62" s="131">
        <f t="shared" si="73"/>
        <v>0</v>
      </c>
      <c r="AO62" s="131">
        <f t="shared" si="63"/>
        <v>0</v>
      </c>
      <c r="AP62" s="132">
        <f t="shared" si="64"/>
        <v>0</v>
      </c>
      <c r="AQ62" s="132">
        <f t="shared" si="65"/>
        <v>0</v>
      </c>
      <c r="AR62" s="132">
        <f t="shared" si="66"/>
        <v>0</v>
      </c>
      <c r="AS62" s="132">
        <f t="shared" si="67"/>
        <v>0</v>
      </c>
      <c r="AT62" s="132">
        <f t="shared" si="68"/>
        <v>0</v>
      </c>
      <c r="AU62" s="132">
        <f t="shared" si="69"/>
        <v>0</v>
      </c>
      <c r="AV62" s="132">
        <f t="shared" si="70"/>
        <v>0</v>
      </c>
      <c r="AW62" s="133">
        <f t="shared" si="71"/>
        <v>0</v>
      </c>
      <c r="AY62" s="131">
        <f t="shared" si="83"/>
        <v>0</v>
      </c>
      <c r="AZ62" s="131">
        <f t="shared" si="74"/>
        <v>0</v>
      </c>
      <c r="BA62" s="132">
        <f t="shared" si="75"/>
        <v>0</v>
      </c>
      <c r="BB62" s="132">
        <f t="shared" si="76"/>
        <v>0</v>
      </c>
      <c r="BC62" s="132">
        <f t="shared" si="77"/>
        <v>0</v>
      </c>
      <c r="BD62" s="132">
        <f t="shared" si="78"/>
        <v>0</v>
      </c>
      <c r="BE62" s="132">
        <f t="shared" si="79"/>
        <v>0</v>
      </c>
      <c r="BF62" s="132">
        <f t="shared" si="80"/>
        <v>0</v>
      </c>
      <c r="BG62" s="132">
        <f t="shared" si="81"/>
        <v>0</v>
      </c>
      <c r="BH62" s="133">
        <f t="shared" si="82"/>
        <v>0</v>
      </c>
      <c r="BT62" s="135" t="str">
        <f t="shared" si="45"/>
        <v xml:space="preserve"> </v>
      </c>
      <c r="BU62" s="135" t="str">
        <f t="shared" si="46"/>
        <v xml:space="preserve"> </v>
      </c>
      <c r="BV62" s="135" t="str">
        <f t="shared" si="47"/>
        <v xml:space="preserve"> </v>
      </c>
      <c r="BW62" s="135" t="str">
        <f t="shared" si="48"/>
        <v xml:space="preserve"> </v>
      </c>
      <c r="BX62" s="135" t="str">
        <f t="shared" si="49"/>
        <v xml:space="preserve"> </v>
      </c>
      <c r="BY62" s="135" t="str">
        <f t="shared" si="50"/>
        <v xml:space="preserve"> </v>
      </c>
      <c r="BZ62" s="135" t="str">
        <f t="shared" si="51"/>
        <v xml:space="preserve"> </v>
      </c>
      <c r="CA62" s="135" t="str">
        <f t="shared" si="52"/>
        <v xml:space="preserve"> </v>
      </c>
      <c r="CB62" s="135" t="str">
        <f t="shared" si="53"/>
        <v xml:space="preserve"> </v>
      </c>
      <c r="CC62" s="136" t="e">
        <f t="shared" si="22"/>
        <v>#DIV/0!</v>
      </c>
      <c r="CD62" s="137">
        <f t="shared" si="23"/>
        <v>0</v>
      </c>
      <c r="CE62" s="137" t="e">
        <f t="shared" si="24"/>
        <v>#DIV/0!</v>
      </c>
    </row>
    <row r="63" spans="2:95" s="134" customFormat="1" ht="15.75" thickBot="1">
      <c r="B63" s="194">
        <v>59</v>
      </c>
      <c r="C63" s="197"/>
      <c r="D63" s="197"/>
      <c r="E63" s="203"/>
      <c r="F63" s="199"/>
      <c r="G63" s="197"/>
      <c r="H63" s="200"/>
      <c r="I63" s="201"/>
      <c r="J63" s="197"/>
      <c r="K63" s="197"/>
      <c r="L63" s="392"/>
      <c r="M63" s="392"/>
      <c r="N63" s="193"/>
      <c r="O63" s="193"/>
      <c r="P63" s="182"/>
      <c r="Q63" s="183"/>
      <c r="R63" s="183"/>
      <c r="S63" s="183"/>
      <c r="T63" s="183"/>
      <c r="U63" s="183"/>
      <c r="V63" s="183"/>
      <c r="W63" s="183"/>
      <c r="X63" s="183"/>
      <c r="Y63" s="184"/>
      <c r="Z63" s="194"/>
      <c r="AA63" s="195"/>
      <c r="AB63" s="196" t="e">
        <f t="shared" si="0"/>
        <v>#DIV/0!</v>
      </c>
      <c r="AC63" s="130">
        <f t="shared" si="72"/>
        <v>0</v>
      </c>
      <c r="AD63" s="131">
        <f t="shared" si="54"/>
        <v>0</v>
      </c>
      <c r="AE63" s="132">
        <f t="shared" si="55"/>
        <v>0</v>
      </c>
      <c r="AF63" s="132">
        <f t="shared" si="56"/>
        <v>0</v>
      </c>
      <c r="AG63" s="132">
        <f t="shared" si="57"/>
        <v>0</v>
      </c>
      <c r="AH63" s="132">
        <f t="shared" si="58"/>
        <v>0</v>
      </c>
      <c r="AI63" s="132">
        <f t="shared" si="59"/>
        <v>0</v>
      </c>
      <c r="AJ63" s="132">
        <f t="shared" si="60"/>
        <v>0</v>
      </c>
      <c r="AK63" s="132">
        <f t="shared" si="61"/>
        <v>0</v>
      </c>
      <c r="AL63" s="133">
        <f t="shared" si="62"/>
        <v>0</v>
      </c>
      <c r="AN63" s="131">
        <f t="shared" si="73"/>
        <v>0</v>
      </c>
      <c r="AO63" s="131">
        <f t="shared" si="63"/>
        <v>0</v>
      </c>
      <c r="AP63" s="132">
        <f t="shared" si="64"/>
        <v>0</v>
      </c>
      <c r="AQ63" s="132">
        <f t="shared" si="65"/>
        <v>0</v>
      </c>
      <c r="AR63" s="132">
        <f t="shared" si="66"/>
        <v>0</v>
      </c>
      <c r="AS63" s="132">
        <f t="shared" si="67"/>
        <v>0</v>
      </c>
      <c r="AT63" s="132">
        <f t="shared" si="68"/>
        <v>0</v>
      </c>
      <c r="AU63" s="132">
        <f t="shared" si="69"/>
        <v>0</v>
      </c>
      <c r="AV63" s="132">
        <f t="shared" si="70"/>
        <v>0</v>
      </c>
      <c r="AW63" s="133">
        <f t="shared" si="71"/>
        <v>0</v>
      </c>
      <c r="AY63" s="131">
        <f t="shared" si="83"/>
        <v>0</v>
      </c>
      <c r="AZ63" s="131">
        <f t="shared" si="74"/>
        <v>0</v>
      </c>
      <c r="BA63" s="132">
        <f t="shared" si="75"/>
        <v>0</v>
      </c>
      <c r="BB63" s="132">
        <f t="shared" si="76"/>
        <v>0</v>
      </c>
      <c r="BC63" s="132">
        <f t="shared" si="77"/>
        <v>0</v>
      </c>
      <c r="BD63" s="132">
        <f t="shared" si="78"/>
        <v>0</v>
      </c>
      <c r="BE63" s="132">
        <f t="shared" si="79"/>
        <v>0</v>
      </c>
      <c r="BF63" s="132">
        <f t="shared" si="80"/>
        <v>0</v>
      </c>
      <c r="BG63" s="132">
        <f t="shared" si="81"/>
        <v>0</v>
      </c>
      <c r="BH63" s="133">
        <f t="shared" si="82"/>
        <v>0</v>
      </c>
      <c r="BT63" s="135" t="str">
        <f t="shared" si="45"/>
        <v xml:space="preserve"> </v>
      </c>
      <c r="BU63" s="135" t="str">
        <f t="shared" si="46"/>
        <v xml:space="preserve"> </v>
      </c>
      <c r="BV63" s="135" t="str">
        <f t="shared" si="47"/>
        <v xml:space="preserve"> </v>
      </c>
      <c r="BW63" s="135" t="str">
        <f t="shared" si="48"/>
        <v xml:space="preserve"> </v>
      </c>
      <c r="BX63" s="135" t="str">
        <f t="shared" si="49"/>
        <v xml:space="preserve"> </v>
      </c>
      <c r="BY63" s="135" t="str">
        <f t="shared" si="50"/>
        <v xml:space="preserve"> </v>
      </c>
      <c r="BZ63" s="135" t="str">
        <f t="shared" si="51"/>
        <v xml:space="preserve"> </v>
      </c>
      <c r="CA63" s="135" t="str">
        <f t="shared" si="52"/>
        <v xml:space="preserve"> </v>
      </c>
      <c r="CB63" s="135" t="str">
        <f t="shared" si="53"/>
        <v xml:space="preserve"> </v>
      </c>
      <c r="CC63" s="136" t="e">
        <f t="shared" si="22"/>
        <v>#DIV/0!</v>
      </c>
      <c r="CD63" s="137">
        <f t="shared" si="23"/>
        <v>0</v>
      </c>
      <c r="CE63" s="137" t="e">
        <f t="shared" si="24"/>
        <v>#DIV/0!</v>
      </c>
    </row>
    <row r="64" spans="2:95" s="134" customFormat="1" ht="15.75" thickBot="1">
      <c r="B64" s="187">
        <v>60</v>
      </c>
      <c r="C64" s="188"/>
      <c r="D64" s="189"/>
      <c r="E64" s="190"/>
      <c r="F64" s="191"/>
      <c r="G64" s="189"/>
      <c r="H64" s="192"/>
      <c r="I64" s="193"/>
      <c r="J64" s="189"/>
      <c r="K64" s="189"/>
      <c r="L64" s="392"/>
      <c r="M64" s="392"/>
      <c r="N64" s="193"/>
      <c r="O64" s="193"/>
      <c r="P64" s="182"/>
      <c r="Q64" s="183"/>
      <c r="R64" s="183"/>
      <c r="S64" s="183"/>
      <c r="T64" s="183"/>
      <c r="U64" s="183"/>
      <c r="V64" s="183"/>
      <c r="W64" s="183"/>
      <c r="X64" s="183"/>
      <c r="Y64" s="184"/>
      <c r="Z64" s="194"/>
      <c r="AA64" s="195"/>
      <c r="AB64" s="196" t="e">
        <f t="shared" si="0"/>
        <v>#DIV/0!</v>
      </c>
      <c r="AC64" s="130">
        <f t="shared" si="72"/>
        <v>0</v>
      </c>
      <c r="AD64" s="131">
        <f t="shared" si="54"/>
        <v>0</v>
      </c>
      <c r="AE64" s="132">
        <f t="shared" si="55"/>
        <v>0</v>
      </c>
      <c r="AF64" s="132">
        <f t="shared" si="56"/>
        <v>0</v>
      </c>
      <c r="AG64" s="132">
        <f t="shared" si="57"/>
        <v>0</v>
      </c>
      <c r="AH64" s="132">
        <f t="shared" si="58"/>
        <v>0</v>
      </c>
      <c r="AI64" s="132">
        <f t="shared" si="59"/>
        <v>0</v>
      </c>
      <c r="AJ64" s="132">
        <f t="shared" si="60"/>
        <v>0</v>
      </c>
      <c r="AK64" s="132">
        <f t="shared" si="61"/>
        <v>0</v>
      </c>
      <c r="AL64" s="133">
        <f t="shared" si="62"/>
        <v>0</v>
      </c>
      <c r="AN64" s="131">
        <f t="shared" si="73"/>
        <v>0</v>
      </c>
      <c r="AO64" s="131">
        <f t="shared" si="63"/>
        <v>0</v>
      </c>
      <c r="AP64" s="132">
        <f t="shared" si="64"/>
        <v>0</v>
      </c>
      <c r="AQ64" s="132">
        <f t="shared" si="65"/>
        <v>0</v>
      </c>
      <c r="AR64" s="132">
        <f t="shared" si="66"/>
        <v>0</v>
      </c>
      <c r="AS64" s="132">
        <f t="shared" si="67"/>
        <v>0</v>
      </c>
      <c r="AT64" s="132">
        <f t="shared" si="68"/>
        <v>0</v>
      </c>
      <c r="AU64" s="132">
        <f t="shared" si="69"/>
        <v>0</v>
      </c>
      <c r="AV64" s="132">
        <f t="shared" si="70"/>
        <v>0</v>
      </c>
      <c r="AW64" s="133">
        <f t="shared" si="71"/>
        <v>0</v>
      </c>
      <c r="AY64" s="131">
        <f t="shared" si="83"/>
        <v>0</v>
      </c>
      <c r="AZ64" s="131">
        <f t="shared" si="74"/>
        <v>0</v>
      </c>
      <c r="BA64" s="132">
        <f t="shared" si="75"/>
        <v>0</v>
      </c>
      <c r="BB64" s="132">
        <f t="shared" si="76"/>
        <v>0</v>
      </c>
      <c r="BC64" s="132">
        <f t="shared" si="77"/>
        <v>0</v>
      </c>
      <c r="BD64" s="132">
        <f t="shared" si="78"/>
        <v>0</v>
      </c>
      <c r="BE64" s="132">
        <f t="shared" si="79"/>
        <v>0</v>
      </c>
      <c r="BF64" s="132">
        <f t="shared" si="80"/>
        <v>0</v>
      </c>
      <c r="BG64" s="132">
        <f t="shared" si="81"/>
        <v>0</v>
      </c>
      <c r="BH64" s="133">
        <f t="shared" si="82"/>
        <v>0</v>
      </c>
      <c r="BT64" s="135" t="str">
        <f t="shared" si="45"/>
        <v xml:space="preserve"> </v>
      </c>
      <c r="BU64" s="135" t="str">
        <f t="shared" si="46"/>
        <v xml:space="preserve"> </v>
      </c>
      <c r="BV64" s="135" t="str">
        <f t="shared" si="47"/>
        <v xml:space="preserve"> </v>
      </c>
      <c r="BW64" s="135" t="str">
        <f t="shared" si="48"/>
        <v xml:space="preserve"> </v>
      </c>
      <c r="BX64" s="135" t="str">
        <f t="shared" si="49"/>
        <v xml:space="preserve"> </v>
      </c>
      <c r="BY64" s="135" t="str">
        <f t="shared" si="50"/>
        <v xml:space="preserve"> </v>
      </c>
      <c r="BZ64" s="135" t="str">
        <f t="shared" si="51"/>
        <v xml:space="preserve"> </v>
      </c>
      <c r="CA64" s="135" t="str">
        <f t="shared" si="52"/>
        <v xml:space="preserve"> </v>
      </c>
      <c r="CB64" s="135" t="str">
        <f t="shared" si="53"/>
        <v xml:space="preserve"> </v>
      </c>
      <c r="CC64" s="136" t="e">
        <f t="shared" si="22"/>
        <v>#DIV/0!</v>
      </c>
      <c r="CD64" s="137">
        <f t="shared" si="23"/>
        <v>0</v>
      </c>
      <c r="CE64" s="137" t="e">
        <f t="shared" si="24"/>
        <v>#DIV/0!</v>
      </c>
    </row>
    <row r="65" spans="2:87" s="134" customFormat="1" ht="15.75" thickBot="1">
      <c r="B65" s="194">
        <v>61</v>
      </c>
      <c r="C65" s="202"/>
      <c r="D65" s="197"/>
      <c r="E65" s="203"/>
      <c r="F65" s="199"/>
      <c r="G65" s="197"/>
      <c r="H65" s="200"/>
      <c r="I65" s="201"/>
      <c r="J65" s="197"/>
      <c r="K65" s="197"/>
      <c r="L65" s="392"/>
      <c r="M65" s="392"/>
      <c r="N65" s="193"/>
      <c r="O65" s="193"/>
      <c r="P65" s="182"/>
      <c r="Q65" s="183"/>
      <c r="R65" s="183"/>
      <c r="S65" s="183"/>
      <c r="T65" s="183"/>
      <c r="U65" s="183"/>
      <c r="V65" s="183"/>
      <c r="W65" s="183"/>
      <c r="X65" s="183"/>
      <c r="Y65" s="184"/>
      <c r="Z65" s="194"/>
      <c r="AA65" s="195"/>
      <c r="AB65" s="196" t="e">
        <f t="shared" si="0"/>
        <v>#DIV/0!</v>
      </c>
      <c r="AC65" s="130">
        <f t="shared" si="72"/>
        <v>0</v>
      </c>
      <c r="AD65" s="131">
        <f t="shared" si="54"/>
        <v>0</v>
      </c>
      <c r="AE65" s="132">
        <f t="shared" si="55"/>
        <v>0</v>
      </c>
      <c r="AF65" s="132">
        <f t="shared" si="56"/>
        <v>0</v>
      </c>
      <c r="AG65" s="132">
        <f t="shared" si="57"/>
        <v>0</v>
      </c>
      <c r="AH65" s="132">
        <f t="shared" si="58"/>
        <v>0</v>
      </c>
      <c r="AI65" s="132">
        <f t="shared" si="59"/>
        <v>0</v>
      </c>
      <c r="AJ65" s="132">
        <f t="shared" si="60"/>
        <v>0</v>
      </c>
      <c r="AK65" s="132">
        <f t="shared" si="61"/>
        <v>0</v>
      </c>
      <c r="AL65" s="133">
        <f t="shared" si="62"/>
        <v>0</v>
      </c>
      <c r="AN65" s="131">
        <f t="shared" si="73"/>
        <v>0</v>
      </c>
      <c r="AO65" s="131">
        <f t="shared" si="63"/>
        <v>0</v>
      </c>
      <c r="AP65" s="132">
        <f t="shared" si="64"/>
        <v>0</v>
      </c>
      <c r="AQ65" s="132">
        <f t="shared" si="65"/>
        <v>0</v>
      </c>
      <c r="AR65" s="132">
        <f t="shared" si="66"/>
        <v>0</v>
      </c>
      <c r="AS65" s="132">
        <f t="shared" si="67"/>
        <v>0</v>
      </c>
      <c r="AT65" s="132">
        <f t="shared" si="68"/>
        <v>0</v>
      </c>
      <c r="AU65" s="132">
        <f t="shared" si="69"/>
        <v>0</v>
      </c>
      <c r="AV65" s="132">
        <f t="shared" si="70"/>
        <v>0</v>
      </c>
      <c r="AW65" s="133">
        <f t="shared" si="71"/>
        <v>0</v>
      </c>
      <c r="AY65" s="131">
        <f t="shared" si="83"/>
        <v>0</v>
      </c>
      <c r="AZ65" s="131">
        <f t="shared" si="74"/>
        <v>0</v>
      </c>
      <c r="BA65" s="132">
        <f t="shared" si="75"/>
        <v>0</v>
      </c>
      <c r="BB65" s="132">
        <f t="shared" si="76"/>
        <v>0</v>
      </c>
      <c r="BC65" s="132">
        <f t="shared" si="77"/>
        <v>0</v>
      </c>
      <c r="BD65" s="132">
        <f t="shared" si="78"/>
        <v>0</v>
      </c>
      <c r="BE65" s="132">
        <f t="shared" si="79"/>
        <v>0</v>
      </c>
      <c r="BF65" s="132">
        <f t="shared" si="80"/>
        <v>0</v>
      </c>
      <c r="BG65" s="132">
        <f t="shared" si="81"/>
        <v>0</v>
      </c>
      <c r="BH65" s="133">
        <f t="shared" si="82"/>
        <v>0</v>
      </c>
      <c r="BT65" s="135" t="str">
        <f t="shared" si="45"/>
        <v xml:space="preserve"> </v>
      </c>
      <c r="BU65" s="135" t="str">
        <f t="shared" si="46"/>
        <v xml:space="preserve"> </v>
      </c>
      <c r="BV65" s="135" t="str">
        <f t="shared" si="47"/>
        <v xml:space="preserve"> </v>
      </c>
      <c r="BW65" s="135" t="str">
        <f t="shared" si="48"/>
        <v xml:space="preserve"> </v>
      </c>
      <c r="BX65" s="135" t="str">
        <f t="shared" si="49"/>
        <v xml:space="preserve"> </v>
      </c>
      <c r="BY65" s="135" t="str">
        <f t="shared" si="50"/>
        <v xml:space="preserve"> </v>
      </c>
      <c r="BZ65" s="135" t="str">
        <f t="shared" si="51"/>
        <v xml:space="preserve"> </v>
      </c>
      <c r="CA65" s="135" t="str">
        <f t="shared" si="52"/>
        <v xml:space="preserve"> </v>
      </c>
      <c r="CB65" s="135" t="str">
        <f t="shared" si="53"/>
        <v xml:space="preserve"> </v>
      </c>
      <c r="CC65" s="136" t="e">
        <f t="shared" si="22"/>
        <v>#DIV/0!</v>
      </c>
      <c r="CD65" s="137">
        <f t="shared" si="23"/>
        <v>0</v>
      </c>
      <c r="CE65" s="137" t="e">
        <f t="shared" si="24"/>
        <v>#DIV/0!</v>
      </c>
    </row>
    <row r="66" spans="2:87" s="134" customFormat="1" ht="15.75" thickBot="1">
      <c r="B66" s="187">
        <v>62</v>
      </c>
      <c r="C66" s="189"/>
      <c r="D66" s="189"/>
      <c r="E66" s="190"/>
      <c r="F66" s="191"/>
      <c r="G66" s="189"/>
      <c r="H66" s="192"/>
      <c r="I66" s="193"/>
      <c r="J66" s="189"/>
      <c r="K66" s="189"/>
      <c r="L66" s="392"/>
      <c r="M66" s="392"/>
      <c r="N66" s="193"/>
      <c r="O66" s="193"/>
      <c r="P66" s="182"/>
      <c r="Q66" s="183"/>
      <c r="R66" s="183"/>
      <c r="S66" s="183"/>
      <c r="T66" s="183"/>
      <c r="U66" s="183"/>
      <c r="V66" s="183"/>
      <c r="W66" s="183"/>
      <c r="X66" s="183"/>
      <c r="Y66" s="184"/>
      <c r="Z66" s="194"/>
      <c r="AA66" s="195"/>
      <c r="AB66" s="196" t="e">
        <f t="shared" si="0"/>
        <v>#DIV/0!</v>
      </c>
      <c r="AC66" s="130">
        <f t="shared" si="72"/>
        <v>0</v>
      </c>
      <c r="AD66" s="131">
        <f t="shared" si="54"/>
        <v>0</v>
      </c>
      <c r="AE66" s="132">
        <f t="shared" si="55"/>
        <v>0</v>
      </c>
      <c r="AF66" s="132">
        <f t="shared" si="56"/>
        <v>0</v>
      </c>
      <c r="AG66" s="132">
        <f t="shared" si="57"/>
        <v>0</v>
      </c>
      <c r="AH66" s="132">
        <f t="shared" si="58"/>
        <v>0</v>
      </c>
      <c r="AI66" s="132">
        <f t="shared" si="59"/>
        <v>0</v>
      </c>
      <c r="AJ66" s="132">
        <f t="shared" si="60"/>
        <v>0</v>
      </c>
      <c r="AK66" s="132">
        <f t="shared" si="61"/>
        <v>0</v>
      </c>
      <c r="AL66" s="133">
        <f t="shared" si="62"/>
        <v>0</v>
      </c>
      <c r="AN66" s="131">
        <f t="shared" si="73"/>
        <v>0</v>
      </c>
      <c r="AO66" s="131">
        <f t="shared" si="63"/>
        <v>0</v>
      </c>
      <c r="AP66" s="132">
        <f t="shared" si="64"/>
        <v>0</v>
      </c>
      <c r="AQ66" s="132">
        <f t="shared" si="65"/>
        <v>0</v>
      </c>
      <c r="AR66" s="132">
        <f t="shared" si="66"/>
        <v>0</v>
      </c>
      <c r="AS66" s="132">
        <f t="shared" si="67"/>
        <v>0</v>
      </c>
      <c r="AT66" s="132">
        <f t="shared" si="68"/>
        <v>0</v>
      </c>
      <c r="AU66" s="132">
        <f t="shared" si="69"/>
        <v>0</v>
      </c>
      <c r="AV66" s="132">
        <f t="shared" si="70"/>
        <v>0</v>
      </c>
      <c r="AW66" s="133">
        <f t="shared" si="71"/>
        <v>0</v>
      </c>
      <c r="AY66" s="131">
        <f t="shared" si="83"/>
        <v>0</v>
      </c>
      <c r="AZ66" s="131">
        <f t="shared" si="74"/>
        <v>0</v>
      </c>
      <c r="BA66" s="132">
        <f t="shared" si="75"/>
        <v>0</v>
      </c>
      <c r="BB66" s="132">
        <f t="shared" si="76"/>
        <v>0</v>
      </c>
      <c r="BC66" s="132">
        <f t="shared" si="77"/>
        <v>0</v>
      </c>
      <c r="BD66" s="132">
        <f t="shared" si="78"/>
        <v>0</v>
      </c>
      <c r="BE66" s="132">
        <f t="shared" si="79"/>
        <v>0</v>
      </c>
      <c r="BF66" s="132">
        <f t="shared" si="80"/>
        <v>0</v>
      </c>
      <c r="BG66" s="132">
        <f t="shared" si="81"/>
        <v>0</v>
      </c>
      <c r="BH66" s="133">
        <f t="shared" si="82"/>
        <v>0</v>
      </c>
      <c r="BT66" s="135" t="str">
        <f t="shared" si="45"/>
        <v xml:space="preserve"> </v>
      </c>
      <c r="BU66" s="135" t="str">
        <f t="shared" si="46"/>
        <v xml:space="preserve"> </v>
      </c>
      <c r="BV66" s="135" t="str">
        <f t="shared" si="47"/>
        <v xml:space="preserve"> </v>
      </c>
      <c r="BW66" s="135" t="str">
        <f t="shared" si="48"/>
        <v xml:space="preserve"> </v>
      </c>
      <c r="BX66" s="135" t="str">
        <f t="shared" si="49"/>
        <v xml:space="preserve"> </v>
      </c>
      <c r="BY66" s="135" t="str">
        <f t="shared" si="50"/>
        <v xml:space="preserve"> </v>
      </c>
      <c r="BZ66" s="135" t="str">
        <f t="shared" si="51"/>
        <v xml:space="preserve"> </v>
      </c>
      <c r="CA66" s="135" t="str">
        <f t="shared" si="52"/>
        <v xml:space="preserve"> </v>
      </c>
      <c r="CB66" s="135" t="str">
        <f t="shared" si="53"/>
        <v xml:space="preserve"> </v>
      </c>
      <c r="CC66" s="136" t="e">
        <f t="shared" si="22"/>
        <v>#DIV/0!</v>
      </c>
      <c r="CD66" s="137">
        <f t="shared" si="23"/>
        <v>0</v>
      </c>
      <c r="CE66" s="137" t="e">
        <f t="shared" si="24"/>
        <v>#DIV/0!</v>
      </c>
    </row>
    <row r="67" spans="2:87" s="134" customFormat="1" ht="15.75" thickBot="1">
      <c r="B67" s="194">
        <v>63</v>
      </c>
      <c r="C67" s="197"/>
      <c r="D67" s="197"/>
      <c r="E67" s="198"/>
      <c r="F67" s="199"/>
      <c r="G67" s="197"/>
      <c r="H67" s="200"/>
      <c r="I67" s="201"/>
      <c r="J67" s="197"/>
      <c r="K67" s="197"/>
      <c r="L67" s="392"/>
      <c r="M67" s="392"/>
      <c r="N67" s="193"/>
      <c r="O67" s="193"/>
      <c r="P67" s="182"/>
      <c r="Q67" s="183"/>
      <c r="R67" s="183"/>
      <c r="S67" s="183"/>
      <c r="T67" s="183"/>
      <c r="U67" s="183"/>
      <c r="V67" s="183"/>
      <c r="W67" s="183"/>
      <c r="X67" s="183"/>
      <c r="Y67" s="184"/>
      <c r="Z67" s="194"/>
      <c r="AA67" s="195"/>
      <c r="AB67" s="196" t="e">
        <f t="shared" si="0"/>
        <v>#DIV/0!</v>
      </c>
      <c r="AC67" s="130">
        <f t="shared" si="72"/>
        <v>0</v>
      </c>
      <c r="AD67" s="131">
        <f t="shared" si="54"/>
        <v>0</v>
      </c>
      <c r="AE67" s="132">
        <f t="shared" si="55"/>
        <v>0</v>
      </c>
      <c r="AF67" s="132">
        <f t="shared" si="56"/>
        <v>0</v>
      </c>
      <c r="AG67" s="132">
        <f t="shared" si="57"/>
        <v>0</v>
      </c>
      <c r="AH67" s="132">
        <f t="shared" si="58"/>
        <v>0</v>
      </c>
      <c r="AI67" s="132">
        <f t="shared" si="59"/>
        <v>0</v>
      </c>
      <c r="AJ67" s="132">
        <f t="shared" si="60"/>
        <v>0</v>
      </c>
      <c r="AK67" s="132">
        <f t="shared" si="61"/>
        <v>0</v>
      </c>
      <c r="AL67" s="133">
        <f t="shared" si="62"/>
        <v>0</v>
      </c>
      <c r="AN67" s="131">
        <f t="shared" si="73"/>
        <v>0</v>
      </c>
      <c r="AO67" s="131">
        <f t="shared" si="63"/>
        <v>0</v>
      </c>
      <c r="AP67" s="132">
        <f t="shared" si="64"/>
        <v>0</v>
      </c>
      <c r="AQ67" s="132">
        <f t="shared" si="65"/>
        <v>0</v>
      </c>
      <c r="AR67" s="132">
        <f t="shared" si="66"/>
        <v>0</v>
      </c>
      <c r="AS67" s="132">
        <f t="shared" si="67"/>
        <v>0</v>
      </c>
      <c r="AT67" s="132">
        <f t="shared" si="68"/>
        <v>0</v>
      </c>
      <c r="AU67" s="132">
        <f t="shared" si="69"/>
        <v>0</v>
      </c>
      <c r="AV67" s="132">
        <f t="shared" si="70"/>
        <v>0</v>
      </c>
      <c r="AW67" s="133">
        <f t="shared" si="71"/>
        <v>0</v>
      </c>
      <c r="AY67" s="131">
        <f t="shared" si="83"/>
        <v>0</v>
      </c>
      <c r="AZ67" s="131">
        <f t="shared" si="74"/>
        <v>0</v>
      </c>
      <c r="BA67" s="132">
        <f t="shared" si="75"/>
        <v>0</v>
      </c>
      <c r="BB67" s="132">
        <f t="shared" si="76"/>
        <v>0</v>
      </c>
      <c r="BC67" s="132">
        <f t="shared" si="77"/>
        <v>0</v>
      </c>
      <c r="BD67" s="132">
        <f t="shared" si="78"/>
        <v>0</v>
      </c>
      <c r="BE67" s="132">
        <f t="shared" si="79"/>
        <v>0</v>
      </c>
      <c r="BF67" s="132">
        <f t="shared" si="80"/>
        <v>0</v>
      </c>
      <c r="BG67" s="132">
        <f t="shared" si="81"/>
        <v>0</v>
      </c>
      <c r="BH67" s="133">
        <f t="shared" si="82"/>
        <v>0</v>
      </c>
      <c r="BT67" s="135" t="str">
        <f t="shared" si="45"/>
        <v xml:space="preserve"> </v>
      </c>
      <c r="BU67" s="135" t="str">
        <f t="shared" si="46"/>
        <v xml:space="preserve"> </v>
      </c>
      <c r="BV67" s="135" t="str">
        <f t="shared" si="47"/>
        <v xml:space="preserve"> </v>
      </c>
      <c r="BW67" s="135" t="str">
        <f t="shared" si="48"/>
        <v xml:space="preserve"> </v>
      </c>
      <c r="BX67" s="135" t="str">
        <f t="shared" si="49"/>
        <v xml:space="preserve"> </v>
      </c>
      <c r="BY67" s="135" t="str">
        <f t="shared" si="50"/>
        <v xml:space="preserve"> </v>
      </c>
      <c r="BZ67" s="135" t="str">
        <f t="shared" si="51"/>
        <v xml:space="preserve"> </v>
      </c>
      <c r="CA67" s="135" t="str">
        <f t="shared" si="52"/>
        <v xml:space="preserve"> </v>
      </c>
      <c r="CB67" s="135" t="str">
        <f t="shared" si="53"/>
        <v xml:space="preserve"> </v>
      </c>
      <c r="CC67" s="136" t="e">
        <f t="shared" si="22"/>
        <v>#DIV/0!</v>
      </c>
      <c r="CD67" s="137">
        <f t="shared" si="23"/>
        <v>0</v>
      </c>
      <c r="CE67" s="137" t="e">
        <f t="shared" si="24"/>
        <v>#DIV/0!</v>
      </c>
    </row>
    <row r="68" spans="2:87" s="134" customFormat="1" ht="15.75" thickBot="1">
      <c r="B68" s="187">
        <v>64</v>
      </c>
      <c r="C68" s="189"/>
      <c r="D68" s="189"/>
      <c r="E68" s="190"/>
      <c r="F68" s="191"/>
      <c r="G68" s="189"/>
      <c r="H68" s="192"/>
      <c r="I68" s="193"/>
      <c r="J68" s="189"/>
      <c r="K68" s="189"/>
      <c r="L68" s="392"/>
      <c r="M68" s="392"/>
      <c r="N68" s="193"/>
      <c r="O68" s="193"/>
      <c r="P68" s="182"/>
      <c r="Q68" s="183"/>
      <c r="R68" s="183"/>
      <c r="S68" s="183"/>
      <c r="T68" s="183"/>
      <c r="U68" s="183"/>
      <c r="V68" s="183"/>
      <c r="W68" s="183"/>
      <c r="X68" s="183"/>
      <c r="Y68" s="184"/>
      <c r="Z68" s="194"/>
      <c r="AA68" s="195"/>
      <c r="AB68" s="196" t="e">
        <f>+CD68+CE68</f>
        <v>#DIV/0!</v>
      </c>
      <c r="AC68" s="130">
        <f t="shared" si="72"/>
        <v>0</v>
      </c>
      <c r="AD68" s="131">
        <f t="shared" si="54"/>
        <v>0</v>
      </c>
      <c r="AE68" s="132">
        <f t="shared" si="55"/>
        <v>0</v>
      </c>
      <c r="AF68" s="132">
        <f t="shared" si="56"/>
        <v>0</v>
      </c>
      <c r="AG68" s="132">
        <f t="shared" si="57"/>
        <v>0</v>
      </c>
      <c r="AH68" s="132">
        <f t="shared" si="58"/>
        <v>0</v>
      </c>
      <c r="AI68" s="132">
        <f t="shared" si="59"/>
        <v>0</v>
      </c>
      <c r="AJ68" s="132">
        <f t="shared" si="60"/>
        <v>0</v>
      </c>
      <c r="AK68" s="132">
        <f t="shared" si="61"/>
        <v>0</v>
      </c>
      <c r="AL68" s="133">
        <f t="shared" si="62"/>
        <v>0</v>
      </c>
      <c r="AN68" s="131">
        <f t="shared" si="73"/>
        <v>0</v>
      </c>
      <c r="AO68" s="131">
        <f t="shared" si="63"/>
        <v>0</v>
      </c>
      <c r="AP68" s="132">
        <f t="shared" si="64"/>
        <v>0</v>
      </c>
      <c r="AQ68" s="132">
        <f t="shared" si="65"/>
        <v>0</v>
      </c>
      <c r="AR68" s="132">
        <f t="shared" si="66"/>
        <v>0</v>
      </c>
      <c r="AS68" s="132">
        <f t="shared" si="67"/>
        <v>0</v>
      </c>
      <c r="AT68" s="132">
        <f t="shared" si="68"/>
        <v>0</v>
      </c>
      <c r="AU68" s="132">
        <f t="shared" si="69"/>
        <v>0</v>
      </c>
      <c r="AV68" s="132">
        <f t="shared" si="70"/>
        <v>0</v>
      </c>
      <c r="AW68" s="133">
        <f t="shared" si="71"/>
        <v>0</v>
      </c>
      <c r="AY68" s="131">
        <f t="shared" si="83"/>
        <v>0</v>
      </c>
      <c r="AZ68" s="131">
        <f t="shared" si="74"/>
        <v>0</v>
      </c>
      <c r="BA68" s="132">
        <f t="shared" si="75"/>
        <v>0</v>
      </c>
      <c r="BB68" s="132">
        <f t="shared" si="76"/>
        <v>0</v>
      </c>
      <c r="BC68" s="132">
        <f t="shared" si="77"/>
        <v>0</v>
      </c>
      <c r="BD68" s="132">
        <f t="shared" si="78"/>
        <v>0</v>
      </c>
      <c r="BE68" s="132">
        <f t="shared" si="79"/>
        <v>0</v>
      </c>
      <c r="BF68" s="132">
        <f t="shared" si="80"/>
        <v>0</v>
      </c>
      <c r="BG68" s="132">
        <f t="shared" si="81"/>
        <v>0</v>
      </c>
      <c r="BH68" s="133">
        <f t="shared" si="82"/>
        <v>0</v>
      </c>
      <c r="BT68" s="135" t="str">
        <f t="shared" si="45"/>
        <v xml:space="preserve"> </v>
      </c>
      <c r="BU68" s="135" t="str">
        <f t="shared" si="46"/>
        <v xml:space="preserve"> </v>
      </c>
      <c r="BV68" s="135" t="str">
        <f t="shared" si="47"/>
        <v xml:space="preserve"> </v>
      </c>
      <c r="BW68" s="135" t="str">
        <f t="shared" si="48"/>
        <v xml:space="preserve"> </v>
      </c>
      <c r="BX68" s="135" t="str">
        <f t="shared" si="49"/>
        <v xml:space="preserve"> </v>
      </c>
      <c r="BY68" s="135" t="str">
        <f t="shared" si="50"/>
        <v xml:space="preserve"> </v>
      </c>
      <c r="BZ68" s="135" t="str">
        <f t="shared" si="51"/>
        <v xml:space="preserve"> </v>
      </c>
      <c r="CA68" s="135" t="str">
        <f t="shared" si="52"/>
        <v xml:space="preserve"> </v>
      </c>
      <c r="CB68" s="135" t="str">
        <f t="shared" si="53"/>
        <v xml:space="preserve"> </v>
      </c>
      <c r="CC68" s="136" t="e">
        <f t="shared" si="22"/>
        <v>#DIV/0!</v>
      </c>
      <c r="CD68" s="137">
        <f t="shared" si="23"/>
        <v>0</v>
      </c>
      <c r="CE68" s="137" t="e">
        <f t="shared" si="24"/>
        <v>#DIV/0!</v>
      </c>
    </row>
    <row r="69" spans="2:87" s="139" customFormat="1" ht="15.75" thickBot="1">
      <c r="B69" s="194">
        <v>65</v>
      </c>
      <c r="C69" s="202"/>
      <c r="D69" s="197"/>
      <c r="E69" s="203"/>
      <c r="F69" s="199"/>
      <c r="G69" s="197"/>
      <c r="H69" s="200"/>
      <c r="I69" s="201"/>
      <c r="J69" s="197"/>
      <c r="K69" s="197"/>
      <c r="L69" s="392"/>
      <c r="M69" s="392"/>
      <c r="N69" s="193"/>
      <c r="O69" s="193"/>
      <c r="P69" s="182"/>
      <c r="Q69" s="183"/>
      <c r="R69" s="183"/>
      <c r="S69" s="183"/>
      <c r="T69" s="183"/>
      <c r="U69" s="183"/>
      <c r="V69" s="183"/>
      <c r="W69" s="183"/>
      <c r="X69" s="183"/>
      <c r="Y69" s="184"/>
      <c r="Z69" s="194"/>
      <c r="AA69" s="195"/>
      <c r="AB69" s="196" t="e">
        <f t="shared" ref="AB69:AB70" si="84">+CD69+CE69</f>
        <v>#DIV/0!</v>
      </c>
      <c r="AC69" s="130">
        <f t="shared" si="72"/>
        <v>0</v>
      </c>
      <c r="AD69" s="131">
        <f t="shared" si="54"/>
        <v>0</v>
      </c>
      <c r="AE69" s="132">
        <f t="shared" si="55"/>
        <v>0</v>
      </c>
      <c r="AF69" s="132">
        <f t="shared" si="56"/>
        <v>0</v>
      </c>
      <c r="AG69" s="132">
        <f t="shared" si="57"/>
        <v>0</v>
      </c>
      <c r="AH69" s="132">
        <f t="shared" si="58"/>
        <v>0</v>
      </c>
      <c r="AI69" s="132">
        <f t="shared" si="59"/>
        <v>0</v>
      </c>
      <c r="AJ69" s="132">
        <f t="shared" si="60"/>
        <v>0</v>
      </c>
      <c r="AK69" s="132">
        <f t="shared" si="61"/>
        <v>0</v>
      </c>
      <c r="AL69" s="133">
        <f t="shared" si="62"/>
        <v>0</v>
      </c>
      <c r="AM69" s="134"/>
      <c r="AN69" s="131">
        <f t="shared" si="73"/>
        <v>0</v>
      </c>
      <c r="AO69" s="131">
        <f t="shared" si="63"/>
        <v>0</v>
      </c>
      <c r="AP69" s="132">
        <f t="shared" si="64"/>
        <v>0</v>
      </c>
      <c r="AQ69" s="132">
        <f t="shared" si="65"/>
        <v>0</v>
      </c>
      <c r="AR69" s="132">
        <f t="shared" si="66"/>
        <v>0</v>
      </c>
      <c r="AS69" s="132">
        <f t="shared" si="67"/>
        <v>0</v>
      </c>
      <c r="AT69" s="132">
        <f t="shared" si="68"/>
        <v>0</v>
      </c>
      <c r="AU69" s="132">
        <f t="shared" si="69"/>
        <v>0</v>
      </c>
      <c r="AV69" s="132">
        <f t="shared" si="70"/>
        <v>0</v>
      </c>
      <c r="AW69" s="133">
        <f t="shared" si="71"/>
        <v>0</v>
      </c>
      <c r="AX69" s="134"/>
      <c r="AY69" s="131">
        <f t="shared" si="83"/>
        <v>0</v>
      </c>
      <c r="AZ69" s="131">
        <f t="shared" si="74"/>
        <v>0</v>
      </c>
      <c r="BA69" s="132">
        <f t="shared" si="75"/>
        <v>0</v>
      </c>
      <c r="BB69" s="132">
        <f t="shared" si="76"/>
        <v>0</v>
      </c>
      <c r="BC69" s="132">
        <f t="shared" si="77"/>
        <v>0</v>
      </c>
      <c r="BD69" s="132">
        <f t="shared" si="78"/>
        <v>0</v>
      </c>
      <c r="BE69" s="132">
        <f t="shared" si="79"/>
        <v>0</v>
      </c>
      <c r="BF69" s="132">
        <f t="shared" si="80"/>
        <v>0</v>
      </c>
      <c r="BG69" s="132">
        <f t="shared" si="81"/>
        <v>0</v>
      </c>
      <c r="BH69" s="133">
        <f t="shared" si="82"/>
        <v>0</v>
      </c>
      <c r="BI69" s="134"/>
      <c r="BJ69" s="134"/>
      <c r="BK69" s="134"/>
      <c r="BL69" s="134"/>
      <c r="BM69" s="134"/>
      <c r="BN69" s="134"/>
      <c r="BO69" s="134"/>
      <c r="BP69" s="134"/>
      <c r="BQ69" s="134"/>
      <c r="BR69" s="134"/>
      <c r="BS69" s="134"/>
      <c r="BT69" s="135" t="str">
        <f t="shared" si="45"/>
        <v xml:space="preserve"> </v>
      </c>
      <c r="BU69" s="135" t="str">
        <f t="shared" si="46"/>
        <v xml:space="preserve"> </v>
      </c>
      <c r="BV69" s="135" t="str">
        <f t="shared" si="47"/>
        <v xml:space="preserve"> </v>
      </c>
      <c r="BW69" s="135" t="str">
        <f t="shared" si="48"/>
        <v xml:space="preserve"> </v>
      </c>
      <c r="BX69" s="135" t="str">
        <f t="shared" si="49"/>
        <v xml:space="preserve"> </v>
      </c>
      <c r="BY69" s="135" t="str">
        <f t="shared" si="50"/>
        <v xml:space="preserve"> </v>
      </c>
      <c r="BZ69" s="135" t="str">
        <f t="shared" si="51"/>
        <v xml:space="preserve"> </v>
      </c>
      <c r="CA69" s="135" t="str">
        <f t="shared" si="52"/>
        <v xml:space="preserve"> </v>
      </c>
      <c r="CB69" s="135" t="str">
        <f t="shared" si="53"/>
        <v xml:space="preserve"> </v>
      </c>
      <c r="CC69" s="136" t="e">
        <f t="shared" ref="CC69:CC70" si="85">AA69/Z69</f>
        <v>#DIV/0!</v>
      </c>
      <c r="CD69" s="137">
        <f t="shared" ref="CD69:CD70" si="86">(SUM(BT69:CB69))/10</f>
        <v>0</v>
      </c>
      <c r="CE69" s="137" t="e">
        <f t="shared" ref="CE69:CE71" si="87">(IF((AA69/Z69)&lt;1.00001,(AA69/Z69)," "))/10</f>
        <v>#DIV/0!</v>
      </c>
      <c r="CF69" s="134"/>
      <c r="CG69" s="134"/>
      <c r="CH69" s="134"/>
      <c r="CI69" s="134"/>
    </row>
    <row r="70" spans="2:87" ht="15" customHeight="1" thickBot="1">
      <c r="B70" s="204"/>
      <c r="C70" s="205"/>
      <c r="D70" s="205"/>
      <c r="E70" s="206"/>
      <c r="F70" s="207"/>
      <c r="G70" s="205"/>
      <c r="H70" s="208"/>
      <c r="I70" s="209"/>
      <c r="J70" s="205"/>
      <c r="K70" s="205"/>
      <c r="L70" s="393"/>
      <c r="M70" s="393"/>
      <c r="N70" s="209"/>
      <c r="O70" s="209"/>
      <c r="P70" s="182"/>
      <c r="Q70" s="183"/>
      <c r="R70" s="183"/>
      <c r="S70" s="183"/>
      <c r="T70" s="183"/>
      <c r="U70" s="183"/>
      <c r="V70" s="183"/>
      <c r="W70" s="183"/>
      <c r="X70" s="183"/>
      <c r="Y70" s="184"/>
      <c r="Z70" s="194"/>
      <c r="AA70" s="195"/>
      <c r="AB70" s="196" t="e">
        <f t="shared" si="84"/>
        <v>#DIV/0!</v>
      </c>
      <c r="AC70" s="122">
        <f t="shared" si="72"/>
        <v>0</v>
      </c>
      <c r="AD70" s="123">
        <f t="shared" si="54"/>
        <v>0</v>
      </c>
      <c r="AE70" s="124">
        <f t="shared" si="55"/>
        <v>0</v>
      </c>
      <c r="AF70" s="124">
        <f t="shared" si="56"/>
        <v>0</v>
      </c>
      <c r="AG70" s="124">
        <f t="shared" si="57"/>
        <v>0</v>
      </c>
      <c r="AH70" s="124">
        <f t="shared" si="58"/>
        <v>0</v>
      </c>
      <c r="AI70" s="124">
        <f t="shared" si="59"/>
        <v>0</v>
      </c>
      <c r="AJ70" s="124">
        <f t="shared" si="60"/>
        <v>0</v>
      </c>
      <c r="AK70" s="124">
        <f t="shared" si="61"/>
        <v>0</v>
      </c>
      <c r="AL70" s="125">
        <f t="shared" si="62"/>
        <v>0</v>
      </c>
      <c r="AM70" s="126"/>
      <c r="AN70" s="123">
        <f t="shared" si="73"/>
        <v>0</v>
      </c>
      <c r="AO70" s="123">
        <f t="shared" si="63"/>
        <v>0</v>
      </c>
      <c r="AP70" s="124">
        <f t="shared" si="64"/>
        <v>0</v>
      </c>
      <c r="AQ70" s="124">
        <f t="shared" si="65"/>
        <v>0</v>
      </c>
      <c r="AR70" s="124">
        <f t="shared" si="66"/>
        <v>0</v>
      </c>
      <c r="AS70" s="124">
        <f t="shared" si="67"/>
        <v>0</v>
      </c>
      <c r="AT70" s="124">
        <f t="shared" si="68"/>
        <v>0</v>
      </c>
      <c r="AU70" s="124">
        <f t="shared" si="69"/>
        <v>0</v>
      </c>
      <c r="AV70" s="124">
        <f t="shared" si="70"/>
        <v>0</v>
      </c>
      <c r="AW70" s="125">
        <f t="shared" si="71"/>
        <v>0</v>
      </c>
      <c r="AX70" s="126"/>
      <c r="AY70" s="123">
        <f t="shared" si="83"/>
        <v>0</v>
      </c>
      <c r="AZ70" s="123">
        <f t="shared" si="74"/>
        <v>0</v>
      </c>
      <c r="BA70" s="124">
        <f t="shared" si="75"/>
        <v>0</v>
      </c>
      <c r="BB70" s="124">
        <f t="shared" si="76"/>
        <v>0</v>
      </c>
      <c r="BC70" s="124">
        <f t="shared" si="77"/>
        <v>0</v>
      </c>
      <c r="BD70" s="124">
        <f t="shared" si="78"/>
        <v>0</v>
      </c>
      <c r="BE70" s="124">
        <f t="shared" si="79"/>
        <v>0</v>
      </c>
      <c r="BF70" s="124">
        <f t="shared" si="80"/>
        <v>0</v>
      </c>
      <c r="BG70" s="124">
        <f t="shared" si="81"/>
        <v>0</v>
      </c>
      <c r="BH70" s="125">
        <f t="shared" si="82"/>
        <v>0</v>
      </c>
      <c r="BI70" s="126"/>
      <c r="BJ70" s="126"/>
      <c r="BK70" s="126"/>
      <c r="BL70" s="126"/>
      <c r="BM70" s="126"/>
      <c r="BN70" s="126"/>
      <c r="BO70" s="126"/>
      <c r="BP70" s="126"/>
      <c r="BQ70" s="126"/>
      <c r="BR70" s="126"/>
      <c r="BS70" s="126"/>
      <c r="BT70" s="140" t="str">
        <f t="shared" si="45"/>
        <v xml:space="preserve"> </v>
      </c>
      <c r="BU70" s="140" t="str">
        <f t="shared" si="46"/>
        <v xml:space="preserve"> </v>
      </c>
      <c r="BV70" s="140" t="str">
        <f t="shared" si="47"/>
        <v xml:space="preserve"> </v>
      </c>
      <c r="BW70" s="140" t="str">
        <f t="shared" si="48"/>
        <v xml:space="preserve"> </v>
      </c>
      <c r="BX70" s="140" t="str">
        <f t="shared" si="49"/>
        <v xml:space="preserve"> </v>
      </c>
      <c r="BY70" s="140" t="str">
        <f t="shared" si="50"/>
        <v xml:space="preserve"> </v>
      </c>
      <c r="BZ70" s="140" t="str">
        <f t="shared" si="51"/>
        <v xml:space="preserve"> </v>
      </c>
      <c r="CA70" s="140" t="str">
        <f t="shared" si="52"/>
        <v xml:space="preserve"> </v>
      </c>
      <c r="CB70" s="140" t="str">
        <f t="shared" si="53"/>
        <v xml:space="preserve"> </v>
      </c>
      <c r="CC70" s="141" t="e">
        <f t="shared" si="85"/>
        <v>#DIV/0!</v>
      </c>
      <c r="CD70" s="142">
        <f t="shared" si="86"/>
        <v>0</v>
      </c>
      <c r="CE70" s="142" t="e">
        <f t="shared" si="87"/>
        <v>#DIV/0!</v>
      </c>
      <c r="CF70" s="126"/>
      <c r="CG70" s="126"/>
      <c r="CH70" s="126"/>
      <c r="CI70" s="126"/>
    </row>
    <row r="71" spans="2:87" ht="19.5" thickTop="1" thickBot="1">
      <c r="B71" s="518" t="s">
        <v>882</v>
      </c>
      <c r="C71" s="519"/>
      <c r="D71" s="519"/>
      <c r="E71" s="519"/>
      <c r="F71" s="519"/>
      <c r="G71" s="519"/>
      <c r="H71" s="519"/>
      <c r="I71" s="519"/>
      <c r="J71" s="519"/>
      <c r="K71" s="519"/>
      <c r="L71" s="519"/>
      <c r="M71" s="519"/>
      <c r="N71" s="519"/>
      <c r="O71" s="520"/>
      <c r="P71" s="169">
        <f t="shared" ref="P71:Y71" si="88">AC71</f>
        <v>0</v>
      </c>
      <c r="Q71" s="169">
        <f t="shared" si="88"/>
        <v>0</v>
      </c>
      <c r="R71" s="170">
        <f t="shared" si="88"/>
        <v>0</v>
      </c>
      <c r="S71" s="170">
        <f t="shared" si="88"/>
        <v>0</v>
      </c>
      <c r="T71" s="170">
        <f t="shared" si="88"/>
        <v>0</v>
      </c>
      <c r="U71" s="170">
        <f t="shared" si="88"/>
        <v>0</v>
      </c>
      <c r="V71" s="170">
        <f t="shared" si="88"/>
        <v>0</v>
      </c>
      <c r="W71" s="170">
        <f t="shared" si="88"/>
        <v>0</v>
      </c>
      <c r="X71" s="170">
        <f t="shared" si="88"/>
        <v>0</v>
      </c>
      <c r="Y71" s="171">
        <f t="shared" si="88"/>
        <v>0</v>
      </c>
      <c r="Z71" s="172">
        <f>SUM(Z5:Z69)</f>
        <v>0</v>
      </c>
      <c r="AA71" s="173">
        <f>SUM(AA5:AA69)</f>
        <v>0</v>
      </c>
      <c r="AB71" s="143"/>
      <c r="AC71" s="144">
        <f t="shared" ref="AC71:AL71" si="89">SUM(AC5:AC69)</f>
        <v>0</v>
      </c>
      <c r="AD71" s="144">
        <f t="shared" si="89"/>
        <v>0</v>
      </c>
      <c r="AE71" s="145">
        <f t="shared" si="89"/>
        <v>0</v>
      </c>
      <c r="AF71" s="145">
        <f t="shared" si="89"/>
        <v>0</v>
      </c>
      <c r="AG71" s="145">
        <f t="shared" si="89"/>
        <v>0</v>
      </c>
      <c r="AH71" s="145">
        <f t="shared" si="89"/>
        <v>0</v>
      </c>
      <c r="AI71" s="145">
        <f t="shared" si="89"/>
        <v>0</v>
      </c>
      <c r="AJ71" s="145">
        <f t="shared" si="89"/>
        <v>0</v>
      </c>
      <c r="AK71" s="145">
        <f t="shared" si="89"/>
        <v>0</v>
      </c>
      <c r="AL71" s="146">
        <f t="shared" si="89"/>
        <v>0</v>
      </c>
      <c r="AN71" s="144">
        <f t="shared" ref="AN71:AW71" si="90">SUM(AN5:AN69)</f>
        <v>0</v>
      </c>
      <c r="AO71" s="144">
        <f t="shared" si="90"/>
        <v>0</v>
      </c>
      <c r="AP71" s="145">
        <f t="shared" si="90"/>
        <v>0</v>
      </c>
      <c r="AQ71" s="145">
        <f t="shared" si="90"/>
        <v>0</v>
      </c>
      <c r="AR71" s="145">
        <f t="shared" si="90"/>
        <v>0</v>
      </c>
      <c r="AS71" s="145">
        <f t="shared" si="90"/>
        <v>0</v>
      </c>
      <c r="AT71" s="145">
        <f t="shared" si="90"/>
        <v>0</v>
      </c>
      <c r="AU71" s="145">
        <f t="shared" si="90"/>
        <v>0</v>
      </c>
      <c r="AV71" s="145">
        <f t="shared" si="90"/>
        <v>0</v>
      </c>
      <c r="AW71" s="146">
        <f t="shared" si="90"/>
        <v>0</v>
      </c>
      <c r="AY71" s="144">
        <f t="shared" ref="AY71:BH71" si="91">SUM(AY5:AY69)</f>
        <v>0</v>
      </c>
      <c r="AZ71" s="144">
        <f t="shared" si="91"/>
        <v>0</v>
      </c>
      <c r="BA71" s="145">
        <f t="shared" si="91"/>
        <v>0</v>
      </c>
      <c r="BB71" s="145">
        <f t="shared" si="91"/>
        <v>0</v>
      </c>
      <c r="BC71" s="145">
        <f t="shared" si="91"/>
        <v>0</v>
      </c>
      <c r="BD71" s="145">
        <f t="shared" si="91"/>
        <v>0</v>
      </c>
      <c r="BE71" s="145">
        <f t="shared" si="91"/>
        <v>0</v>
      </c>
      <c r="BF71" s="145">
        <f t="shared" si="91"/>
        <v>0</v>
      </c>
      <c r="BG71" s="145">
        <f t="shared" si="91"/>
        <v>0</v>
      </c>
      <c r="BH71" s="146">
        <f t="shared" si="91"/>
        <v>0</v>
      </c>
      <c r="CE71" s="119" t="e">
        <f t="shared" si="87"/>
        <v>#DIV/0!</v>
      </c>
    </row>
    <row r="72" spans="2:87" ht="18.75" thickBot="1">
      <c r="B72" s="518" t="s">
        <v>883</v>
      </c>
      <c r="C72" s="519"/>
      <c r="D72" s="519"/>
      <c r="E72" s="519"/>
      <c r="F72" s="519"/>
      <c r="G72" s="519"/>
      <c r="H72" s="519"/>
      <c r="I72" s="519"/>
      <c r="J72" s="519"/>
      <c r="K72" s="519"/>
      <c r="L72" s="519"/>
      <c r="M72" s="519"/>
      <c r="N72" s="519"/>
      <c r="O72" s="520"/>
      <c r="P72" s="147">
        <f t="shared" ref="P72:Y72" si="92">+P71/(COUNT($B5:$B69))</f>
        <v>0</v>
      </c>
      <c r="Q72" s="147">
        <f t="shared" si="92"/>
        <v>0</v>
      </c>
      <c r="R72" s="148">
        <f t="shared" si="92"/>
        <v>0</v>
      </c>
      <c r="S72" s="148">
        <f t="shared" si="92"/>
        <v>0</v>
      </c>
      <c r="T72" s="148">
        <f t="shared" si="92"/>
        <v>0</v>
      </c>
      <c r="U72" s="148">
        <f t="shared" si="92"/>
        <v>0</v>
      </c>
      <c r="V72" s="148">
        <f t="shared" si="92"/>
        <v>0</v>
      </c>
      <c r="W72" s="148">
        <f t="shared" si="92"/>
        <v>0</v>
      </c>
      <c r="X72" s="148">
        <f t="shared" si="92"/>
        <v>0</v>
      </c>
      <c r="Y72" s="149">
        <f t="shared" si="92"/>
        <v>0</v>
      </c>
      <c r="Z72" s="508" t="e">
        <f>+AA71/Z71</f>
        <v>#DIV/0!</v>
      </c>
      <c r="AA72" s="509"/>
      <c r="AC72" s="150">
        <f t="shared" ref="AC72:AL72" si="93">+AC71/(COUNT($B5:$B69))</f>
        <v>0</v>
      </c>
      <c r="AD72" s="150">
        <f t="shared" si="93"/>
        <v>0</v>
      </c>
      <c r="AE72" s="150">
        <f t="shared" si="93"/>
        <v>0</v>
      </c>
      <c r="AF72" s="150">
        <f t="shared" si="93"/>
        <v>0</v>
      </c>
      <c r="AG72" s="150">
        <f t="shared" si="93"/>
        <v>0</v>
      </c>
      <c r="AH72" s="150">
        <f t="shared" si="93"/>
        <v>0</v>
      </c>
      <c r="AI72" s="150">
        <f t="shared" si="93"/>
        <v>0</v>
      </c>
      <c r="AJ72" s="150">
        <f t="shared" si="93"/>
        <v>0</v>
      </c>
      <c r="AK72" s="150">
        <f t="shared" si="93"/>
        <v>0</v>
      </c>
      <c r="AL72" s="150">
        <f t="shared" si="93"/>
        <v>0</v>
      </c>
      <c r="AN72" s="150">
        <f t="shared" ref="AN72:AW72" si="94">+AN71/(COUNT($B5:$B69))</f>
        <v>0</v>
      </c>
      <c r="AO72" s="150">
        <f t="shared" si="94"/>
        <v>0</v>
      </c>
      <c r="AP72" s="150">
        <f t="shared" si="94"/>
        <v>0</v>
      </c>
      <c r="AQ72" s="150">
        <f t="shared" si="94"/>
        <v>0</v>
      </c>
      <c r="AR72" s="150">
        <f t="shared" si="94"/>
        <v>0</v>
      </c>
      <c r="AS72" s="150">
        <f t="shared" si="94"/>
        <v>0</v>
      </c>
      <c r="AT72" s="150">
        <f t="shared" si="94"/>
        <v>0</v>
      </c>
      <c r="AU72" s="150">
        <f t="shared" si="94"/>
        <v>0</v>
      </c>
      <c r="AV72" s="150">
        <f t="shared" si="94"/>
        <v>0</v>
      </c>
      <c r="AW72" s="150">
        <f t="shared" si="94"/>
        <v>0</v>
      </c>
      <c r="AY72" s="150">
        <f t="shared" ref="AY72:BH72" si="95">+AY71/(COUNT($B5:$B69))</f>
        <v>0</v>
      </c>
      <c r="AZ72" s="150">
        <f t="shared" si="95"/>
        <v>0</v>
      </c>
      <c r="BA72" s="150">
        <f t="shared" si="95"/>
        <v>0</v>
      </c>
      <c r="BB72" s="150">
        <f t="shared" si="95"/>
        <v>0</v>
      </c>
      <c r="BC72" s="150">
        <f t="shared" si="95"/>
        <v>0</v>
      </c>
      <c r="BD72" s="150">
        <f t="shared" si="95"/>
        <v>0</v>
      </c>
      <c r="BE72" s="150">
        <f t="shared" si="95"/>
        <v>0</v>
      </c>
      <c r="BF72" s="150">
        <f t="shared" si="95"/>
        <v>0</v>
      </c>
      <c r="BG72" s="150">
        <f t="shared" si="95"/>
        <v>0</v>
      </c>
      <c r="BH72" s="150">
        <f t="shared" si="95"/>
        <v>0</v>
      </c>
    </row>
    <row r="73" spans="2:87" ht="18.75" thickBot="1">
      <c r="B73" s="518" t="s">
        <v>884</v>
      </c>
      <c r="C73" s="519"/>
      <c r="D73" s="519"/>
      <c r="E73" s="519"/>
      <c r="F73" s="519"/>
      <c r="G73" s="519"/>
      <c r="H73" s="519"/>
      <c r="I73" s="519"/>
      <c r="J73" s="519"/>
      <c r="K73" s="519"/>
      <c r="L73" s="519"/>
      <c r="M73" s="519"/>
      <c r="N73" s="519"/>
      <c r="O73" s="520"/>
      <c r="P73" s="151">
        <f t="shared" ref="P73:Y73" si="96">AN72</f>
        <v>0</v>
      </c>
      <c r="Q73" s="151">
        <f t="shared" si="96"/>
        <v>0</v>
      </c>
      <c r="R73" s="151">
        <f t="shared" si="96"/>
        <v>0</v>
      </c>
      <c r="S73" s="151">
        <f t="shared" si="96"/>
        <v>0</v>
      </c>
      <c r="T73" s="151">
        <f t="shared" si="96"/>
        <v>0</v>
      </c>
      <c r="U73" s="151">
        <f t="shared" si="96"/>
        <v>0</v>
      </c>
      <c r="V73" s="151">
        <f t="shared" si="96"/>
        <v>0</v>
      </c>
      <c r="W73" s="151">
        <f t="shared" si="96"/>
        <v>0</v>
      </c>
      <c r="X73" s="151">
        <f t="shared" si="96"/>
        <v>0</v>
      </c>
      <c r="Y73" s="151">
        <f t="shared" si="96"/>
        <v>0</v>
      </c>
      <c r="Z73" s="510"/>
      <c r="AA73" s="511"/>
    </row>
    <row r="74" spans="2:87" ht="18.75" thickBot="1">
      <c r="B74" s="518" t="s">
        <v>885</v>
      </c>
      <c r="C74" s="519"/>
      <c r="D74" s="519"/>
      <c r="E74" s="519"/>
      <c r="F74" s="519"/>
      <c r="G74" s="519"/>
      <c r="H74" s="519"/>
      <c r="I74" s="519"/>
      <c r="J74" s="519"/>
      <c r="K74" s="519"/>
      <c r="L74" s="519"/>
      <c r="M74" s="519"/>
      <c r="N74" s="519"/>
      <c r="O74" s="520"/>
      <c r="P74" s="147">
        <f t="shared" ref="P74:Y74" si="97">AY72</f>
        <v>0</v>
      </c>
      <c r="Q74" s="147">
        <f t="shared" si="97"/>
        <v>0</v>
      </c>
      <c r="R74" s="147">
        <f t="shared" si="97"/>
        <v>0</v>
      </c>
      <c r="S74" s="147">
        <f t="shared" si="97"/>
        <v>0</v>
      </c>
      <c r="T74" s="147">
        <f t="shared" si="97"/>
        <v>0</v>
      </c>
      <c r="U74" s="147">
        <f t="shared" si="97"/>
        <v>0</v>
      </c>
      <c r="V74" s="147">
        <f t="shared" si="97"/>
        <v>0</v>
      </c>
      <c r="W74" s="147">
        <f t="shared" si="97"/>
        <v>0</v>
      </c>
      <c r="X74" s="147">
        <f t="shared" si="97"/>
        <v>0</v>
      </c>
      <c r="Y74" s="147">
        <f t="shared" si="97"/>
        <v>0</v>
      </c>
      <c r="Z74" s="510"/>
      <c r="AA74" s="511"/>
      <c r="AE74" s="152"/>
      <c r="AF74" s="152"/>
      <c r="AG74" s="152"/>
      <c r="AH74" s="152"/>
      <c r="AI74" s="152"/>
      <c r="AJ74" s="152"/>
      <c r="AK74" s="152"/>
      <c r="AL74" s="152"/>
      <c r="AM74" s="152"/>
      <c r="AN74" s="152"/>
    </row>
    <row r="75" spans="2:87" ht="18.75" thickBot="1">
      <c r="B75" s="518" t="s">
        <v>886</v>
      </c>
      <c r="C75" s="519"/>
      <c r="D75" s="519"/>
      <c r="E75" s="519"/>
      <c r="F75" s="519"/>
      <c r="G75" s="519"/>
      <c r="H75" s="519"/>
      <c r="I75" s="519"/>
      <c r="J75" s="519"/>
      <c r="K75" s="519"/>
      <c r="L75" s="519"/>
      <c r="M75" s="519"/>
      <c r="N75" s="519"/>
      <c r="O75" s="520"/>
      <c r="P75" s="147">
        <f t="shared" ref="P75:Y75" si="98">1-(SUM(P72:P74))</f>
        <v>1</v>
      </c>
      <c r="Q75" s="147">
        <f t="shared" si="98"/>
        <v>1</v>
      </c>
      <c r="R75" s="147">
        <f t="shared" si="98"/>
        <v>1</v>
      </c>
      <c r="S75" s="147">
        <f t="shared" si="98"/>
        <v>1</v>
      </c>
      <c r="T75" s="147">
        <f t="shared" si="98"/>
        <v>1</v>
      </c>
      <c r="U75" s="147">
        <f t="shared" si="98"/>
        <v>1</v>
      </c>
      <c r="V75" s="147">
        <f t="shared" si="98"/>
        <v>1</v>
      </c>
      <c r="W75" s="147">
        <f t="shared" si="98"/>
        <v>1</v>
      </c>
      <c r="X75" s="147">
        <f t="shared" si="98"/>
        <v>1</v>
      </c>
      <c r="Y75" s="147">
        <f t="shared" si="98"/>
        <v>1</v>
      </c>
      <c r="Z75" s="512"/>
      <c r="AA75" s="513"/>
      <c r="AE75" s="152"/>
      <c r="AF75" s="152"/>
      <c r="AG75" s="152"/>
      <c r="AH75" s="152"/>
      <c r="AI75" s="152"/>
      <c r="AJ75" s="152"/>
      <c r="AK75" s="152"/>
      <c r="AL75" s="152"/>
      <c r="AM75" s="152"/>
      <c r="AN75" s="152"/>
    </row>
    <row r="76" spans="2:87">
      <c r="C76" s="153"/>
      <c r="P76" s="118"/>
      <c r="Q76" s="118"/>
      <c r="R76" s="118"/>
      <c r="S76" s="118"/>
      <c r="T76" s="118"/>
      <c r="U76" s="118"/>
      <c r="V76" s="118"/>
      <c r="W76" s="118"/>
      <c r="X76" s="118"/>
      <c r="Y76" s="118"/>
      <c r="Z76" s="118"/>
      <c r="AA76" s="118"/>
      <c r="AE76" s="152"/>
      <c r="AF76" s="152"/>
      <c r="AG76" s="155"/>
      <c r="AH76" s="155"/>
      <c r="AI76" s="155"/>
      <c r="AJ76" s="155"/>
      <c r="AK76" s="152"/>
      <c r="AL76" s="152"/>
      <c r="AM76" s="152"/>
      <c r="AN76" s="152"/>
    </row>
    <row r="77" spans="2:87">
      <c r="C77" s="156"/>
      <c r="P77" s="118"/>
      <c r="Q77" s="118"/>
      <c r="R77" s="118"/>
      <c r="S77" s="118"/>
      <c r="T77" s="118"/>
      <c r="U77" s="118"/>
      <c r="V77" s="118"/>
      <c r="W77" s="118"/>
      <c r="X77" s="118"/>
      <c r="Y77" s="118"/>
      <c r="Z77" s="118"/>
      <c r="AA77" s="118"/>
      <c r="AE77" s="152"/>
      <c r="AF77" s="152"/>
      <c r="AG77" s="155"/>
      <c r="AH77" s="155"/>
      <c r="AI77" s="152"/>
      <c r="AJ77" s="155"/>
      <c r="AK77" s="152"/>
      <c r="AL77" s="152"/>
      <c r="AM77" s="152"/>
      <c r="AN77" s="152"/>
    </row>
    <row r="78" spans="2:87">
      <c r="C78" s="156"/>
      <c r="P78" s="118"/>
      <c r="Q78" s="118"/>
      <c r="R78" s="118"/>
      <c r="S78" s="118"/>
      <c r="T78" s="118"/>
      <c r="U78" s="118"/>
      <c r="V78" s="118"/>
      <c r="W78" s="118"/>
      <c r="X78" s="118"/>
      <c r="Y78" s="118"/>
      <c r="Z78" s="118"/>
      <c r="AA78" s="118"/>
      <c r="AE78" s="152"/>
      <c r="AF78" s="152"/>
      <c r="AG78" s="152"/>
      <c r="AH78" s="152"/>
      <c r="AI78" s="152"/>
      <c r="AJ78" s="152"/>
      <c r="AK78" s="152"/>
      <c r="AL78" s="152"/>
      <c r="AM78" s="152"/>
      <c r="AN78" s="152"/>
    </row>
    <row r="79" spans="2:87">
      <c r="C79" s="156"/>
      <c r="P79" s="118"/>
      <c r="Q79" s="118"/>
      <c r="R79" s="118"/>
      <c r="S79" s="118"/>
      <c r="T79" s="118"/>
      <c r="U79" s="118"/>
      <c r="V79" s="118"/>
      <c r="W79" s="118"/>
      <c r="X79" s="118"/>
      <c r="Y79" s="118"/>
      <c r="Z79" s="118"/>
      <c r="AA79" s="118"/>
    </row>
    <row r="80" spans="2:87">
      <c r="C80" s="156"/>
      <c r="P80" s="118"/>
      <c r="Q80" s="118"/>
      <c r="R80" s="118"/>
      <c r="S80" s="118"/>
      <c r="T80" s="118"/>
      <c r="U80" s="118"/>
      <c r="V80" s="118"/>
      <c r="W80" s="118"/>
      <c r="X80" s="118"/>
      <c r="Y80" s="118"/>
      <c r="Z80" s="118"/>
      <c r="AA80" s="118"/>
    </row>
    <row r="81" spans="3:27">
      <c r="C81" s="156"/>
      <c r="P81" s="118"/>
      <c r="Q81" s="118"/>
      <c r="R81" s="118"/>
      <c r="S81" s="118"/>
      <c r="T81" s="118"/>
      <c r="U81" s="118"/>
      <c r="V81" s="118"/>
      <c r="W81" s="118"/>
      <c r="X81" s="118"/>
      <c r="Y81" s="118"/>
      <c r="Z81" s="118"/>
      <c r="AA81" s="118"/>
    </row>
    <row r="82" spans="3:27">
      <c r="C82" s="156"/>
      <c r="P82" s="118"/>
      <c r="Q82" s="118"/>
      <c r="R82" s="118"/>
      <c r="S82" s="118"/>
      <c r="T82" s="118"/>
      <c r="U82" s="118"/>
      <c r="V82" s="118"/>
      <c r="W82" s="118"/>
      <c r="X82" s="118"/>
      <c r="Y82" s="118"/>
      <c r="Z82" s="118"/>
      <c r="AA82" s="118"/>
    </row>
    <row r="83" spans="3:27">
      <c r="C83" s="156"/>
      <c r="P83" s="118"/>
      <c r="Q83" s="118"/>
      <c r="R83" s="118"/>
      <c r="S83" s="118"/>
      <c r="T83" s="118"/>
      <c r="U83" s="118"/>
      <c r="V83" s="118"/>
      <c r="W83" s="118"/>
      <c r="X83" s="118"/>
      <c r="Y83" s="118"/>
      <c r="Z83" s="118"/>
      <c r="AA83" s="118"/>
    </row>
    <row r="84" spans="3:27">
      <c r="C84" s="153"/>
      <c r="P84" s="118"/>
      <c r="Q84" s="118"/>
      <c r="R84" s="118"/>
      <c r="S84" s="118"/>
      <c r="T84" s="118"/>
      <c r="U84" s="118"/>
      <c r="V84" s="118"/>
      <c r="W84" s="118"/>
      <c r="X84" s="118"/>
      <c r="Y84" s="118"/>
      <c r="Z84" s="118"/>
      <c r="AA84" s="118"/>
    </row>
    <row r="85" spans="3:27">
      <c r="C85" s="156"/>
      <c r="P85" s="118"/>
      <c r="Q85" s="118"/>
      <c r="R85" s="118"/>
      <c r="S85" s="118"/>
      <c r="T85" s="118"/>
      <c r="U85" s="118"/>
      <c r="V85" s="118"/>
      <c r="W85" s="118"/>
      <c r="X85" s="118"/>
      <c r="Y85" s="118"/>
      <c r="Z85" s="118"/>
      <c r="AA85" s="118"/>
    </row>
    <row r="86" spans="3:27">
      <c r="C86" s="156"/>
      <c r="P86" s="118"/>
      <c r="Q86" s="118"/>
      <c r="R86" s="118"/>
      <c r="S86" s="118"/>
      <c r="T86" s="118"/>
      <c r="U86" s="118"/>
      <c r="V86" s="118"/>
      <c r="W86" s="118"/>
      <c r="X86" s="118"/>
      <c r="Y86" s="118"/>
      <c r="Z86" s="118"/>
      <c r="AA86" s="118"/>
    </row>
    <row r="87" spans="3:27">
      <c r="C87" s="156"/>
      <c r="P87" s="118"/>
      <c r="Q87" s="118"/>
      <c r="R87" s="118"/>
      <c r="S87" s="118"/>
      <c r="T87" s="118"/>
      <c r="U87" s="118"/>
      <c r="V87" s="118"/>
      <c r="W87" s="118"/>
      <c r="X87" s="118"/>
      <c r="Y87" s="118"/>
      <c r="Z87" s="118"/>
      <c r="AA87" s="118"/>
    </row>
    <row r="88" spans="3:27">
      <c r="C88" s="156"/>
      <c r="P88" s="118"/>
      <c r="Q88" s="118"/>
      <c r="R88" s="118"/>
      <c r="S88" s="118"/>
      <c r="T88" s="118"/>
      <c r="U88" s="118"/>
      <c r="V88" s="118"/>
      <c r="W88" s="118"/>
      <c r="X88" s="118"/>
      <c r="Y88" s="118"/>
      <c r="Z88" s="118"/>
      <c r="AA88" s="118"/>
    </row>
    <row r="89" spans="3:27">
      <c r="C89" s="156"/>
      <c r="P89" s="118"/>
      <c r="Q89" s="118"/>
      <c r="R89" s="118"/>
      <c r="S89" s="118"/>
      <c r="T89" s="118"/>
      <c r="U89" s="118"/>
      <c r="V89" s="118"/>
      <c r="W89" s="118"/>
      <c r="X89" s="118"/>
      <c r="Y89" s="118"/>
      <c r="Z89" s="118"/>
      <c r="AA89" s="118"/>
    </row>
    <row r="90" spans="3:27">
      <c r="C90" s="153"/>
      <c r="P90" s="118"/>
      <c r="Q90" s="118"/>
      <c r="R90" s="118"/>
      <c r="S90" s="118"/>
      <c r="T90" s="118"/>
      <c r="U90" s="118"/>
      <c r="V90" s="118"/>
      <c r="W90" s="118"/>
      <c r="X90" s="118"/>
      <c r="Y90" s="118"/>
      <c r="Z90" s="118"/>
      <c r="AA90" s="118"/>
    </row>
    <row r="91" spans="3:27">
      <c r="C91" s="156"/>
      <c r="P91" s="118"/>
      <c r="Q91" s="118"/>
      <c r="R91" s="118"/>
      <c r="S91" s="118"/>
      <c r="T91" s="118"/>
      <c r="U91" s="118"/>
      <c r="V91" s="118"/>
      <c r="W91" s="118"/>
      <c r="X91" s="118"/>
      <c r="Y91" s="118"/>
      <c r="Z91" s="118"/>
      <c r="AA91" s="118"/>
    </row>
    <row r="92" spans="3:27">
      <c r="C92" s="156"/>
      <c r="P92" s="118"/>
      <c r="Q92" s="118"/>
      <c r="R92" s="118"/>
      <c r="S92" s="118"/>
      <c r="T92" s="118"/>
      <c r="U92" s="118"/>
      <c r="V92" s="118"/>
      <c r="W92" s="118"/>
      <c r="X92" s="118"/>
      <c r="Y92" s="118"/>
      <c r="Z92" s="118"/>
      <c r="AA92" s="118"/>
    </row>
    <row r="93" spans="3:27">
      <c r="C93" s="153"/>
      <c r="P93" s="118"/>
      <c r="Q93" s="118"/>
      <c r="R93" s="118"/>
      <c r="S93" s="118"/>
      <c r="T93" s="118"/>
      <c r="U93" s="118"/>
      <c r="V93" s="118"/>
      <c r="W93" s="118"/>
      <c r="X93" s="118"/>
      <c r="Y93" s="118"/>
      <c r="Z93" s="118"/>
      <c r="AA93" s="118"/>
    </row>
    <row r="94" spans="3:27">
      <c r="C94" s="156"/>
      <c r="P94" s="118"/>
      <c r="Q94" s="118"/>
      <c r="R94" s="118"/>
      <c r="S94" s="118"/>
      <c r="T94" s="118"/>
      <c r="U94" s="118"/>
      <c r="V94" s="118"/>
      <c r="W94" s="118"/>
      <c r="X94" s="118"/>
      <c r="Y94" s="118"/>
      <c r="Z94" s="118"/>
      <c r="AA94" s="118"/>
    </row>
    <row r="95" spans="3:27">
      <c r="C95" s="156"/>
      <c r="P95" s="118"/>
      <c r="Q95" s="118"/>
      <c r="R95" s="118"/>
      <c r="S95" s="118"/>
      <c r="T95" s="118"/>
      <c r="U95" s="118"/>
      <c r="V95" s="118"/>
      <c r="W95" s="118"/>
      <c r="X95" s="118"/>
      <c r="Y95" s="118"/>
      <c r="Z95" s="118"/>
      <c r="AA95" s="118"/>
    </row>
    <row r="96" spans="3:27">
      <c r="C96" s="156"/>
      <c r="P96" s="118"/>
      <c r="Q96" s="118"/>
      <c r="R96" s="118"/>
      <c r="S96" s="118"/>
      <c r="T96" s="118"/>
      <c r="U96" s="118"/>
      <c r="V96" s="118"/>
      <c r="W96" s="118"/>
      <c r="X96" s="118"/>
      <c r="Y96" s="118"/>
      <c r="Z96" s="118"/>
      <c r="AA96" s="118"/>
    </row>
    <row r="97" spans="16:27">
      <c r="P97" s="118"/>
      <c r="Q97" s="118"/>
      <c r="R97" s="118"/>
      <c r="S97" s="118"/>
      <c r="T97" s="118"/>
      <c r="U97" s="118"/>
      <c r="V97" s="118"/>
      <c r="W97" s="118"/>
      <c r="X97" s="118"/>
      <c r="Y97" s="118"/>
      <c r="Z97" s="118"/>
      <c r="AA97" s="118"/>
    </row>
    <row r="98" spans="16:27">
      <c r="P98" s="118"/>
      <c r="Q98" s="118"/>
      <c r="R98" s="118"/>
      <c r="S98" s="118"/>
      <c r="T98" s="118"/>
      <c r="U98" s="118"/>
      <c r="V98" s="118"/>
      <c r="W98" s="118"/>
      <c r="X98" s="118"/>
      <c r="Y98" s="118"/>
      <c r="Z98" s="118"/>
      <c r="AA98" s="118"/>
    </row>
    <row r="99" spans="16:27">
      <c r="P99" s="118"/>
      <c r="Q99" s="118"/>
      <c r="R99" s="118"/>
      <c r="S99" s="118"/>
      <c r="T99" s="118"/>
      <c r="U99" s="118"/>
      <c r="V99" s="118"/>
      <c r="W99" s="118"/>
      <c r="X99" s="118"/>
      <c r="Y99" s="118"/>
      <c r="Z99" s="118"/>
      <c r="AA99" s="118"/>
    </row>
    <row r="100" spans="16:27">
      <c r="P100" s="118"/>
      <c r="Q100" s="118"/>
      <c r="R100" s="118"/>
      <c r="S100" s="118"/>
      <c r="T100" s="118"/>
      <c r="U100" s="118"/>
      <c r="V100" s="118"/>
      <c r="W100" s="118"/>
      <c r="X100" s="118"/>
      <c r="Y100" s="118"/>
      <c r="Z100" s="118"/>
      <c r="AA100" s="118"/>
    </row>
    <row r="101" spans="16:27">
      <c r="P101" s="118"/>
      <c r="Q101" s="118"/>
      <c r="R101" s="118"/>
      <c r="S101" s="118"/>
      <c r="T101" s="118"/>
      <c r="U101" s="118"/>
      <c r="V101" s="118"/>
      <c r="W101" s="118"/>
      <c r="X101" s="118"/>
      <c r="Y101" s="118"/>
      <c r="Z101" s="118"/>
      <c r="AA101" s="118"/>
    </row>
    <row r="102" spans="16:27">
      <c r="P102" s="118"/>
      <c r="Q102" s="118"/>
      <c r="R102" s="118"/>
      <c r="S102" s="118"/>
      <c r="T102" s="118"/>
      <c r="U102" s="118"/>
      <c r="V102" s="118"/>
      <c r="W102" s="118"/>
      <c r="X102" s="118"/>
      <c r="Y102" s="118"/>
      <c r="Z102" s="118"/>
      <c r="AA102" s="118"/>
    </row>
    <row r="103" spans="16:27">
      <c r="P103" s="118"/>
      <c r="Q103" s="118"/>
      <c r="R103" s="118"/>
      <c r="S103" s="118"/>
      <c r="T103" s="118"/>
      <c r="U103" s="118"/>
      <c r="V103" s="118"/>
      <c r="W103" s="118"/>
      <c r="X103" s="118"/>
      <c r="Y103" s="118"/>
      <c r="Z103" s="118"/>
      <c r="AA103" s="118"/>
    </row>
    <row r="104" spans="16:27">
      <c r="P104" s="118"/>
      <c r="Q104" s="118"/>
      <c r="R104" s="118"/>
      <c r="S104" s="118"/>
      <c r="T104" s="118"/>
      <c r="U104" s="118"/>
      <c r="V104" s="118"/>
      <c r="W104" s="118"/>
      <c r="X104" s="118"/>
      <c r="Y104" s="118"/>
      <c r="Z104" s="118"/>
      <c r="AA104" s="118"/>
    </row>
    <row r="105" spans="16:27">
      <c r="P105" s="118"/>
      <c r="Q105" s="118"/>
      <c r="R105" s="118"/>
      <c r="S105" s="118"/>
      <c r="T105" s="118"/>
      <c r="U105" s="118"/>
      <c r="V105" s="118"/>
      <c r="W105" s="118"/>
      <c r="X105" s="118"/>
      <c r="Y105" s="118"/>
      <c r="Z105" s="118"/>
      <c r="AA105" s="118"/>
    </row>
    <row r="106" spans="16:27">
      <c r="P106" s="118"/>
      <c r="Q106" s="118"/>
      <c r="R106" s="118"/>
      <c r="S106" s="118"/>
      <c r="T106" s="118"/>
      <c r="U106" s="118"/>
      <c r="V106" s="118"/>
      <c r="W106" s="118"/>
      <c r="X106" s="118"/>
      <c r="Y106" s="118"/>
      <c r="Z106" s="118"/>
      <c r="AA106" s="118"/>
    </row>
    <row r="107" spans="16:27" ht="3.75" customHeight="1">
      <c r="P107" s="118"/>
      <c r="Q107" s="118"/>
      <c r="R107" s="118"/>
      <c r="S107" s="118"/>
      <c r="T107" s="118"/>
      <c r="U107" s="118"/>
      <c r="V107" s="118"/>
      <c r="W107" s="118"/>
      <c r="X107" s="118"/>
      <c r="Y107" s="118"/>
      <c r="Z107" s="118"/>
      <c r="AA107" s="118"/>
    </row>
    <row r="108" spans="16:27">
      <c r="P108" s="118"/>
      <c r="Q108" s="118"/>
      <c r="R108" s="118"/>
      <c r="S108" s="118"/>
      <c r="T108" s="118"/>
      <c r="U108" s="118"/>
      <c r="V108" s="118"/>
      <c r="W108" s="118"/>
      <c r="X108" s="118"/>
      <c r="Y108" s="118"/>
      <c r="Z108" s="118"/>
      <c r="AA108" s="118"/>
    </row>
  </sheetData>
  <mergeCells count="21">
    <mergeCell ref="L3:L4"/>
    <mergeCell ref="B2:AB2"/>
    <mergeCell ref="AC3:BH3"/>
    <mergeCell ref="B3:K3"/>
    <mergeCell ref="AB3:AB4"/>
    <mergeCell ref="P3:Y3"/>
    <mergeCell ref="Z3:Z4"/>
    <mergeCell ref="AA3:AA4"/>
    <mergeCell ref="N3:N4"/>
    <mergeCell ref="O3:O4"/>
    <mergeCell ref="M3:M4"/>
    <mergeCell ref="B71:O71"/>
    <mergeCell ref="B72:O72"/>
    <mergeCell ref="B73:O73"/>
    <mergeCell ref="B74:O74"/>
    <mergeCell ref="B75:O75"/>
    <mergeCell ref="BT4:CE4"/>
    <mergeCell ref="Z72:AA75"/>
    <mergeCell ref="AC4:AL4"/>
    <mergeCell ref="AN4:AW4"/>
    <mergeCell ref="AY4:BH4"/>
  </mergeCells>
  <conditionalFormatting sqref="Q71:AA71 P57:P71 P76:AA108 P5:Y70">
    <cfRule type="cellIs" dxfId="22" priority="5" stopIfTrue="1" operator="equal">
      <formula>"S"</formula>
    </cfRule>
    <cfRule type="cellIs" dxfId="21" priority="6" stopIfTrue="1" operator="equal">
      <formula>"I"</formula>
    </cfRule>
    <cfRule type="cellIs" dxfId="20" priority="7" stopIfTrue="1" operator="equal">
      <formula>"C"</formula>
    </cfRule>
  </conditionalFormatting>
  <conditionalFormatting sqref="AY72:BH72 AC72:AL72 AN72:AW72 R73:Y74 R72:Z72 P72:Q74">
    <cfRule type="cellIs" dxfId="19" priority="8" stopIfTrue="1" operator="lessThan">
      <formula>0.8</formula>
    </cfRule>
    <cfRule type="cellIs" dxfId="18" priority="9" stopIfTrue="1" operator="between">
      <formula>0.8</formula>
      <formula>0.9</formula>
    </cfRule>
    <cfRule type="cellIs" dxfId="17" priority="10" stopIfTrue="1" operator="greaterThan">
      <formula>0.9</formula>
    </cfRule>
  </conditionalFormatting>
  <conditionalFormatting sqref="P75:Y75">
    <cfRule type="cellIs" dxfId="16" priority="11" stopIfTrue="1" operator="greaterThan">
      <formula>0.2</formula>
    </cfRule>
    <cfRule type="cellIs" dxfId="15" priority="12" stopIfTrue="1" operator="between">
      <formula>0.1999999</formula>
      <formula>0.1</formula>
    </cfRule>
    <cfRule type="cellIs" dxfId="14" priority="13" stopIfTrue="1" operator="lessThan">
      <formula>0.1</formula>
    </cfRule>
  </conditionalFormatting>
  <conditionalFormatting sqref="P16:U16 N5">
    <cfRule type="cellIs" dxfId="13" priority="14" stopIfTrue="1" operator="equal">
      <formula>"Y"</formula>
    </cfRule>
    <cfRule type="cellIs" dxfId="12" priority="15" stopIfTrue="1" operator="equal">
      <formula>"N"</formula>
    </cfRule>
  </conditionalFormatting>
  <conditionalFormatting sqref="Z5:AA70">
    <cfRule type="cellIs" dxfId="11" priority="16" stopIfTrue="1" operator="lessThan">
      <formula>1</formula>
    </cfRule>
    <cfRule type="cellIs" priority="17" stopIfTrue="1" operator="equal">
      <formula>"I"</formula>
    </cfRule>
    <cfRule type="cellIs" priority="18" stopIfTrue="1" operator="equal">
      <formula>"C"</formula>
    </cfRule>
  </conditionalFormatting>
  <conditionalFormatting sqref="AB5:AB70">
    <cfRule type="cellIs" dxfId="10" priority="19" stopIfTrue="1" operator="equal">
      <formula>1</formula>
    </cfRule>
    <cfRule type="cellIs" dxfId="9" priority="20" stopIfTrue="1" operator="between">
      <formula>0.99999</formula>
      <formula>0.9</formula>
    </cfRule>
    <cfRule type="cellIs" dxfId="8" priority="21" stopIfTrue="1" operator="lessThan">
      <formula>0.9</formula>
    </cfRule>
  </conditionalFormatting>
  <conditionalFormatting sqref="L5:M5">
    <cfRule type="cellIs" dxfId="7" priority="3" stopIfTrue="1" operator="equal">
      <formula>"Y"</formula>
    </cfRule>
    <cfRule type="cellIs" dxfId="6" priority="4" stopIfTrue="1" operator="equal">
      <formula>"N"</formula>
    </cfRule>
  </conditionalFormatting>
  <conditionalFormatting sqref="O5">
    <cfRule type="cellIs" dxfId="5" priority="1" stopIfTrue="1" operator="equal">
      <formula>"Y"</formula>
    </cfRule>
    <cfRule type="cellIs" dxfId="4" priority="2" stopIfTrue="1" operator="equal">
      <formula>"N"</formula>
    </cfRule>
  </conditionalFormatting>
  <printOptions horizontalCentered="1"/>
  <pageMargins left="0.23622047244094491" right="0.23622047244094491" top="0.35433070866141736" bottom="0.35433070866141736" header="0" footer="0"/>
  <pageSetup paperSize="9" scale="40" fitToWidth="0" orientation="landscape" horizontalDpi="4294967294" r:id="rId1"/>
  <headerFooter alignWithMargins="0"/>
  <drawing r:id="rId2"/>
</worksheet>
</file>

<file path=xl/worksheets/sheet7.xml><?xml version="1.0" encoding="utf-8"?>
<worksheet xmlns="http://schemas.openxmlformats.org/spreadsheetml/2006/main" xmlns:r="http://schemas.openxmlformats.org/officeDocument/2006/relationships">
  <dimension ref="A1:CV107"/>
  <sheetViews>
    <sheetView zoomScale="70" zoomScaleNormal="70" zoomScaleSheetLayoutView="50" zoomScalePageLayoutView="50" workbookViewId="0">
      <selection activeCell="V9" sqref="V9"/>
    </sheetView>
  </sheetViews>
  <sheetFormatPr defaultRowHeight="14.25"/>
  <cols>
    <col min="1" max="1" width="9.140625" style="117"/>
    <col min="2" max="2" width="5.7109375" style="158" customWidth="1"/>
    <col min="3" max="3" width="30.42578125" style="126" customWidth="1"/>
    <col min="4" max="4" width="24" style="117" customWidth="1"/>
    <col min="5" max="5" width="23.85546875" style="117" customWidth="1"/>
    <col min="6" max="6" width="15.28515625" style="158" customWidth="1"/>
    <col min="7" max="7" width="13.42578125" style="117" customWidth="1"/>
    <col min="8" max="8" width="13.7109375" style="117" customWidth="1"/>
    <col min="9" max="9" width="23.5703125" style="117" customWidth="1"/>
    <col min="10" max="10" width="24.42578125" style="154" customWidth="1"/>
    <col min="11" max="11" width="23.5703125" style="158" customWidth="1"/>
    <col min="12" max="13" width="13.85546875" style="117" customWidth="1"/>
    <col min="14" max="14" width="7.85546875" style="139" customWidth="1"/>
    <col min="15" max="15" width="11.7109375" style="216" customWidth="1"/>
    <col min="16" max="16" width="11.140625" style="216" customWidth="1"/>
    <col min="17" max="18" width="9.140625" style="216" customWidth="1"/>
    <col min="19" max="27" width="9.140625" style="117" customWidth="1"/>
    <col min="28" max="29" width="9.140625" style="117"/>
    <col min="30" max="31" width="9.140625" style="117" customWidth="1"/>
    <col min="32" max="16384" width="9.140625" style="117"/>
  </cols>
  <sheetData>
    <row r="1" spans="2:18" ht="15" thickBot="1"/>
    <row r="2" spans="2:18" ht="73.5" customHeight="1" thickBot="1">
      <c r="B2" s="544" t="s">
        <v>890</v>
      </c>
      <c r="C2" s="545"/>
      <c r="D2" s="545"/>
      <c r="E2" s="545"/>
      <c r="F2" s="545"/>
      <c r="G2" s="545"/>
      <c r="H2" s="545"/>
      <c r="I2" s="545"/>
      <c r="J2" s="545"/>
      <c r="K2" s="545"/>
      <c r="L2" s="545"/>
      <c r="M2" s="546"/>
      <c r="N2" s="215"/>
      <c r="O2" s="542" t="s">
        <v>897</v>
      </c>
      <c r="P2" s="543"/>
      <c r="Q2" s="543"/>
      <c r="R2" s="543"/>
    </row>
    <row r="3" spans="2:18" ht="27.75" customHeight="1" thickBot="1">
      <c r="B3" s="527" t="s">
        <v>887</v>
      </c>
      <c r="C3" s="528"/>
      <c r="D3" s="528"/>
      <c r="E3" s="528"/>
      <c r="F3" s="528"/>
      <c r="G3" s="528"/>
      <c r="H3" s="528"/>
      <c r="I3" s="528"/>
      <c r="J3" s="528"/>
      <c r="K3" s="529"/>
      <c r="L3" s="521" t="s">
        <v>893</v>
      </c>
      <c r="M3" s="521" t="s">
        <v>953</v>
      </c>
      <c r="N3" s="226"/>
      <c r="O3" s="543"/>
      <c r="P3" s="543"/>
      <c r="Q3" s="543"/>
      <c r="R3" s="543"/>
    </row>
    <row r="4" spans="2:18" s="121" customFormat="1" ht="132.75" customHeight="1" thickBot="1">
      <c r="B4" s="159" t="s">
        <v>847</v>
      </c>
      <c r="C4" s="161" t="s">
        <v>849</v>
      </c>
      <c r="D4" s="161" t="s">
        <v>850</v>
      </c>
      <c r="E4" s="168" t="s">
        <v>853</v>
      </c>
      <c r="F4" s="161" t="s">
        <v>848</v>
      </c>
      <c r="G4" s="161" t="s">
        <v>851</v>
      </c>
      <c r="H4" s="162" t="s">
        <v>852</v>
      </c>
      <c r="I4" s="160" t="s">
        <v>898</v>
      </c>
      <c r="J4" s="161" t="s">
        <v>899</v>
      </c>
      <c r="K4" s="162" t="s">
        <v>856</v>
      </c>
      <c r="L4" s="522"/>
      <c r="M4" s="522"/>
      <c r="N4" s="226"/>
      <c r="O4" s="230" t="s">
        <v>894</v>
      </c>
      <c r="P4" s="230" t="s">
        <v>895</v>
      </c>
      <c r="Q4" s="230" t="s">
        <v>893</v>
      </c>
      <c r="R4" s="230" t="s">
        <v>896</v>
      </c>
    </row>
    <row r="5" spans="2:18" s="126" customFormat="1">
      <c r="B5" s="174">
        <v>1</v>
      </c>
      <c r="C5" s="175"/>
      <c r="D5" s="175"/>
      <c r="E5" s="176"/>
      <c r="F5" s="177"/>
      <c r="G5" s="175"/>
      <c r="H5" s="178"/>
      <c r="I5" s="179"/>
      <c r="J5" s="180"/>
      <c r="K5" s="181"/>
      <c r="L5" s="231"/>
      <c r="M5" s="232"/>
      <c r="N5" s="227"/>
      <c r="O5" s="217">
        <f>IF(C5="",0,1)</f>
        <v>0</v>
      </c>
      <c r="P5" s="217">
        <f>IF(I5="",0,1)</f>
        <v>0</v>
      </c>
      <c r="Q5" s="217">
        <f>IF(L5="",0,1)</f>
        <v>0</v>
      </c>
      <c r="R5" s="217">
        <f>IF(M5="",0,1)</f>
        <v>0</v>
      </c>
    </row>
    <row r="6" spans="2:18" s="134" customFormat="1">
      <c r="B6" s="187">
        <v>2</v>
      </c>
      <c r="C6" s="188"/>
      <c r="D6" s="189"/>
      <c r="E6" s="190"/>
      <c r="F6" s="191"/>
      <c r="G6" s="189"/>
      <c r="H6" s="192"/>
      <c r="I6" s="193"/>
      <c r="J6" s="189"/>
      <c r="K6" s="189"/>
      <c r="L6" s="233"/>
      <c r="M6" s="234"/>
      <c r="N6" s="228"/>
      <c r="O6" s="218">
        <f t="shared" ref="O6:O69" si="0">IF(C6="",0,1)</f>
        <v>0</v>
      </c>
      <c r="P6" s="218">
        <f t="shared" ref="P6:P69" si="1">IF(I6="",0,1)</f>
        <v>0</v>
      </c>
      <c r="Q6" s="217">
        <f t="shared" ref="Q6:Q69" si="2">IF(L6="",0,1)</f>
        <v>0</v>
      </c>
      <c r="R6" s="218">
        <f t="shared" ref="R6:R69" si="3">IF(M6="",0,1)</f>
        <v>0</v>
      </c>
    </row>
    <row r="7" spans="2:18" s="134" customFormat="1" ht="15">
      <c r="B7" s="194">
        <v>3</v>
      </c>
      <c r="C7" s="197"/>
      <c r="D7" s="197"/>
      <c r="E7" s="198"/>
      <c r="F7" s="199"/>
      <c r="G7" s="197"/>
      <c r="H7" s="200"/>
      <c r="I7" s="201"/>
      <c r="J7" s="197"/>
      <c r="K7" s="197"/>
      <c r="L7" s="233"/>
      <c r="M7" s="234"/>
      <c r="N7" s="228"/>
      <c r="O7" s="218">
        <f t="shared" si="0"/>
        <v>0</v>
      </c>
      <c r="P7" s="218">
        <f t="shared" si="1"/>
        <v>0</v>
      </c>
      <c r="Q7" s="217">
        <f t="shared" si="2"/>
        <v>0</v>
      </c>
      <c r="R7" s="218">
        <f t="shared" si="3"/>
        <v>0</v>
      </c>
    </row>
    <row r="8" spans="2:18" s="134" customFormat="1">
      <c r="B8" s="187">
        <v>4</v>
      </c>
      <c r="C8" s="189"/>
      <c r="D8" s="189"/>
      <c r="E8" s="190"/>
      <c r="F8" s="191"/>
      <c r="G8" s="189"/>
      <c r="H8" s="192"/>
      <c r="I8" s="193"/>
      <c r="J8" s="189"/>
      <c r="K8" s="189"/>
      <c r="L8" s="233"/>
      <c r="M8" s="234"/>
      <c r="N8" s="228"/>
      <c r="O8" s="218">
        <f t="shared" si="0"/>
        <v>0</v>
      </c>
      <c r="P8" s="218">
        <f t="shared" si="1"/>
        <v>0</v>
      </c>
      <c r="Q8" s="217">
        <f t="shared" si="2"/>
        <v>0</v>
      </c>
      <c r="R8" s="218">
        <f t="shared" si="3"/>
        <v>0</v>
      </c>
    </row>
    <row r="9" spans="2:18" s="134" customFormat="1">
      <c r="B9" s="194">
        <v>5</v>
      </c>
      <c r="C9" s="202"/>
      <c r="D9" s="197"/>
      <c r="E9" s="203"/>
      <c r="F9" s="199"/>
      <c r="G9" s="197"/>
      <c r="H9" s="200"/>
      <c r="I9" s="201"/>
      <c r="J9" s="197"/>
      <c r="K9" s="197"/>
      <c r="L9" s="233"/>
      <c r="M9" s="234"/>
      <c r="N9" s="228"/>
      <c r="O9" s="218">
        <f t="shared" si="0"/>
        <v>0</v>
      </c>
      <c r="P9" s="218">
        <f t="shared" si="1"/>
        <v>0</v>
      </c>
      <c r="Q9" s="217">
        <f t="shared" si="2"/>
        <v>0</v>
      </c>
      <c r="R9" s="218">
        <f t="shared" si="3"/>
        <v>0</v>
      </c>
    </row>
    <row r="10" spans="2:18" s="134" customFormat="1">
      <c r="B10" s="187">
        <v>6</v>
      </c>
      <c r="C10" s="189"/>
      <c r="D10" s="189"/>
      <c r="E10" s="190"/>
      <c r="F10" s="191"/>
      <c r="G10" s="189"/>
      <c r="H10" s="192"/>
      <c r="I10" s="193"/>
      <c r="J10" s="189"/>
      <c r="K10" s="189"/>
      <c r="L10" s="233"/>
      <c r="M10" s="234"/>
      <c r="N10" s="228"/>
      <c r="O10" s="218">
        <f t="shared" si="0"/>
        <v>0</v>
      </c>
      <c r="P10" s="218">
        <f t="shared" si="1"/>
        <v>0</v>
      </c>
      <c r="Q10" s="217">
        <f t="shared" si="2"/>
        <v>0</v>
      </c>
      <c r="R10" s="218">
        <f t="shared" si="3"/>
        <v>0</v>
      </c>
    </row>
    <row r="11" spans="2:18" s="134" customFormat="1">
      <c r="B11" s="194">
        <v>7</v>
      </c>
      <c r="C11" s="197"/>
      <c r="D11" s="197"/>
      <c r="E11" s="203"/>
      <c r="F11" s="199"/>
      <c r="G11" s="197"/>
      <c r="H11" s="200"/>
      <c r="I11" s="201"/>
      <c r="J11" s="197"/>
      <c r="K11" s="197"/>
      <c r="L11" s="233"/>
      <c r="M11" s="234"/>
      <c r="N11" s="228"/>
      <c r="O11" s="218">
        <f t="shared" si="0"/>
        <v>0</v>
      </c>
      <c r="P11" s="218">
        <f t="shared" si="1"/>
        <v>0</v>
      </c>
      <c r="Q11" s="217">
        <f t="shared" si="2"/>
        <v>0</v>
      </c>
      <c r="R11" s="218">
        <f t="shared" si="3"/>
        <v>0</v>
      </c>
    </row>
    <row r="12" spans="2:18" s="134" customFormat="1">
      <c r="B12" s="187">
        <v>8</v>
      </c>
      <c r="C12" s="189"/>
      <c r="D12" s="189"/>
      <c r="E12" s="190"/>
      <c r="F12" s="191"/>
      <c r="G12" s="189"/>
      <c r="H12" s="192"/>
      <c r="I12" s="193"/>
      <c r="J12" s="189"/>
      <c r="K12" s="189"/>
      <c r="L12" s="233"/>
      <c r="M12" s="234"/>
      <c r="N12" s="228"/>
      <c r="O12" s="218">
        <f t="shared" si="0"/>
        <v>0</v>
      </c>
      <c r="P12" s="218">
        <f t="shared" si="1"/>
        <v>0</v>
      </c>
      <c r="Q12" s="217">
        <f t="shared" si="2"/>
        <v>0</v>
      </c>
      <c r="R12" s="218">
        <f t="shared" si="3"/>
        <v>0</v>
      </c>
    </row>
    <row r="13" spans="2:18" s="134" customFormat="1">
      <c r="B13" s="194">
        <v>9</v>
      </c>
      <c r="C13" s="197"/>
      <c r="D13" s="197"/>
      <c r="E13" s="203"/>
      <c r="F13" s="199"/>
      <c r="G13" s="197"/>
      <c r="H13" s="200"/>
      <c r="I13" s="201"/>
      <c r="J13" s="197"/>
      <c r="K13" s="197"/>
      <c r="L13" s="233"/>
      <c r="M13" s="234"/>
      <c r="N13" s="228"/>
      <c r="O13" s="218">
        <f t="shared" si="0"/>
        <v>0</v>
      </c>
      <c r="P13" s="218">
        <f t="shared" si="1"/>
        <v>0</v>
      </c>
      <c r="Q13" s="217">
        <f t="shared" si="2"/>
        <v>0</v>
      </c>
      <c r="R13" s="218">
        <f t="shared" si="3"/>
        <v>0</v>
      </c>
    </row>
    <row r="14" spans="2:18" s="134" customFormat="1">
      <c r="B14" s="187">
        <v>10</v>
      </c>
      <c r="C14" s="188"/>
      <c r="D14" s="189"/>
      <c r="E14" s="190"/>
      <c r="F14" s="191"/>
      <c r="G14" s="189"/>
      <c r="H14" s="192"/>
      <c r="I14" s="193"/>
      <c r="J14" s="189"/>
      <c r="K14" s="189"/>
      <c r="L14" s="233"/>
      <c r="M14" s="234"/>
      <c r="N14" s="228"/>
      <c r="O14" s="218">
        <f t="shared" si="0"/>
        <v>0</v>
      </c>
      <c r="P14" s="218">
        <f t="shared" si="1"/>
        <v>0</v>
      </c>
      <c r="Q14" s="217">
        <f t="shared" si="2"/>
        <v>0</v>
      </c>
      <c r="R14" s="218">
        <f t="shared" si="3"/>
        <v>0</v>
      </c>
    </row>
    <row r="15" spans="2:18" s="134" customFormat="1">
      <c r="B15" s="194">
        <v>11</v>
      </c>
      <c r="C15" s="202"/>
      <c r="D15" s="197"/>
      <c r="E15" s="203"/>
      <c r="F15" s="199"/>
      <c r="G15" s="197"/>
      <c r="H15" s="200"/>
      <c r="I15" s="201"/>
      <c r="J15" s="197"/>
      <c r="K15" s="197"/>
      <c r="L15" s="233"/>
      <c r="M15" s="234"/>
      <c r="N15" s="228"/>
      <c r="O15" s="218">
        <f t="shared" si="0"/>
        <v>0</v>
      </c>
      <c r="P15" s="218">
        <f t="shared" si="1"/>
        <v>0</v>
      </c>
      <c r="Q15" s="217">
        <f t="shared" si="2"/>
        <v>0</v>
      </c>
      <c r="R15" s="218">
        <f t="shared" si="3"/>
        <v>0</v>
      </c>
    </row>
    <row r="16" spans="2:18" s="134" customFormat="1">
      <c r="B16" s="187">
        <v>12</v>
      </c>
      <c r="C16" s="189"/>
      <c r="D16" s="189"/>
      <c r="E16" s="190"/>
      <c r="F16" s="191"/>
      <c r="G16" s="189"/>
      <c r="H16" s="192"/>
      <c r="I16" s="193"/>
      <c r="J16" s="189"/>
      <c r="K16" s="189"/>
      <c r="L16" s="233"/>
      <c r="M16" s="234"/>
      <c r="N16" s="228"/>
      <c r="O16" s="218">
        <f t="shared" si="0"/>
        <v>0</v>
      </c>
      <c r="P16" s="218">
        <f t="shared" si="1"/>
        <v>0</v>
      </c>
      <c r="Q16" s="217">
        <f t="shared" si="2"/>
        <v>0</v>
      </c>
      <c r="R16" s="218">
        <f t="shared" si="3"/>
        <v>0</v>
      </c>
    </row>
    <row r="17" spans="2:18" s="134" customFormat="1" ht="15">
      <c r="B17" s="194">
        <v>13</v>
      </c>
      <c r="C17" s="197"/>
      <c r="D17" s="197"/>
      <c r="E17" s="198"/>
      <c r="F17" s="199"/>
      <c r="G17" s="197"/>
      <c r="H17" s="200"/>
      <c r="I17" s="201"/>
      <c r="J17" s="197"/>
      <c r="K17" s="197"/>
      <c r="L17" s="233"/>
      <c r="M17" s="234"/>
      <c r="N17" s="228"/>
      <c r="O17" s="218">
        <f t="shared" si="0"/>
        <v>0</v>
      </c>
      <c r="P17" s="218">
        <f t="shared" si="1"/>
        <v>0</v>
      </c>
      <c r="Q17" s="217">
        <f t="shared" si="2"/>
        <v>0</v>
      </c>
      <c r="R17" s="218">
        <f t="shared" si="3"/>
        <v>0</v>
      </c>
    </row>
    <row r="18" spans="2:18" s="134" customFormat="1">
      <c r="B18" s="187">
        <v>14</v>
      </c>
      <c r="C18" s="189"/>
      <c r="D18" s="189"/>
      <c r="E18" s="190"/>
      <c r="F18" s="191"/>
      <c r="G18" s="189"/>
      <c r="H18" s="192"/>
      <c r="I18" s="193"/>
      <c r="J18" s="189"/>
      <c r="K18" s="189"/>
      <c r="L18" s="233"/>
      <c r="M18" s="234"/>
      <c r="N18" s="228"/>
      <c r="O18" s="218">
        <f t="shared" si="0"/>
        <v>0</v>
      </c>
      <c r="P18" s="218">
        <f t="shared" si="1"/>
        <v>0</v>
      </c>
      <c r="Q18" s="217">
        <f t="shared" si="2"/>
        <v>0</v>
      </c>
      <c r="R18" s="218">
        <f t="shared" si="3"/>
        <v>0</v>
      </c>
    </row>
    <row r="19" spans="2:18" s="134" customFormat="1">
      <c r="B19" s="194">
        <v>15</v>
      </c>
      <c r="C19" s="202"/>
      <c r="D19" s="197"/>
      <c r="E19" s="203"/>
      <c r="F19" s="199"/>
      <c r="G19" s="197"/>
      <c r="H19" s="200"/>
      <c r="I19" s="201"/>
      <c r="J19" s="197"/>
      <c r="K19" s="197"/>
      <c r="L19" s="233"/>
      <c r="M19" s="234"/>
      <c r="N19" s="228"/>
      <c r="O19" s="218">
        <f t="shared" si="0"/>
        <v>0</v>
      </c>
      <c r="P19" s="218">
        <f t="shared" si="1"/>
        <v>0</v>
      </c>
      <c r="Q19" s="217">
        <f t="shared" si="2"/>
        <v>0</v>
      </c>
      <c r="R19" s="218">
        <f t="shared" si="3"/>
        <v>0</v>
      </c>
    </row>
    <row r="20" spans="2:18" s="134" customFormat="1">
      <c r="B20" s="187">
        <v>16</v>
      </c>
      <c r="C20" s="189"/>
      <c r="D20" s="189"/>
      <c r="E20" s="190"/>
      <c r="F20" s="191"/>
      <c r="G20" s="189"/>
      <c r="H20" s="192"/>
      <c r="I20" s="193"/>
      <c r="J20" s="189"/>
      <c r="K20" s="189"/>
      <c r="L20" s="233"/>
      <c r="M20" s="234"/>
      <c r="N20" s="228"/>
      <c r="O20" s="218">
        <f t="shared" si="0"/>
        <v>0</v>
      </c>
      <c r="P20" s="218">
        <f t="shared" si="1"/>
        <v>0</v>
      </c>
      <c r="Q20" s="217">
        <f t="shared" si="2"/>
        <v>0</v>
      </c>
      <c r="R20" s="218">
        <f t="shared" si="3"/>
        <v>0</v>
      </c>
    </row>
    <row r="21" spans="2:18" s="134" customFormat="1">
      <c r="B21" s="194">
        <v>17</v>
      </c>
      <c r="C21" s="197"/>
      <c r="D21" s="197"/>
      <c r="E21" s="203"/>
      <c r="F21" s="199"/>
      <c r="G21" s="197"/>
      <c r="H21" s="200"/>
      <c r="I21" s="201"/>
      <c r="J21" s="197"/>
      <c r="K21" s="197"/>
      <c r="L21" s="233"/>
      <c r="M21" s="234"/>
      <c r="N21" s="228"/>
      <c r="O21" s="218">
        <f t="shared" si="0"/>
        <v>0</v>
      </c>
      <c r="P21" s="218">
        <f t="shared" si="1"/>
        <v>0</v>
      </c>
      <c r="Q21" s="217">
        <f t="shared" si="2"/>
        <v>0</v>
      </c>
      <c r="R21" s="218">
        <f t="shared" si="3"/>
        <v>0</v>
      </c>
    </row>
    <row r="22" spans="2:18" s="134" customFormat="1">
      <c r="B22" s="187">
        <v>18</v>
      </c>
      <c r="C22" s="189"/>
      <c r="D22" s="189"/>
      <c r="E22" s="190"/>
      <c r="F22" s="191"/>
      <c r="G22" s="189"/>
      <c r="H22" s="192"/>
      <c r="I22" s="193"/>
      <c r="J22" s="189"/>
      <c r="K22" s="189"/>
      <c r="L22" s="233"/>
      <c r="M22" s="234"/>
      <c r="N22" s="228"/>
      <c r="O22" s="218">
        <f t="shared" si="0"/>
        <v>0</v>
      </c>
      <c r="P22" s="218">
        <f t="shared" si="1"/>
        <v>0</v>
      </c>
      <c r="Q22" s="217">
        <f t="shared" si="2"/>
        <v>0</v>
      </c>
      <c r="R22" s="218">
        <f t="shared" si="3"/>
        <v>0</v>
      </c>
    </row>
    <row r="23" spans="2:18" s="134" customFormat="1">
      <c r="B23" s="194">
        <v>19</v>
      </c>
      <c r="C23" s="197"/>
      <c r="D23" s="197"/>
      <c r="E23" s="203"/>
      <c r="F23" s="199"/>
      <c r="G23" s="197"/>
      <c r="H23" s="200"/>
      <c r="I23" s="201"/>
      <c r="J23" s="197"/>
      <c r="K23" s="197"/>
      <c r="L23" s="233"/>
      <c r="M23" s="234"/>
      <c r="N23" s="228"/>
      <c r="O23" s="218">
        <f t="shared" si="0"/>
        <v>0</v>
      </c>
      <c r="P23" s="218">
        <f t="shared" si="1"/>
        <v>0</v>
      </c>
      <c r="Q23" s="217">
        <f t="shared" si="2"/>
        <v>0</v>
      </c>
      <c r="R23" s="218">
        <f t="shared" si="3"/>
        <v>0</v>
      </c>
    </row>
    <row r="24" spans="2:18" s="134" customFormat="1">
      <c r="B24" s="187">
        <v>20</v>
      </c>
      <c r="C24" s="188"/>
      <c r="D24" s="189"/>
      <c r="E24" s="190"/>
      <c r="F24" s="191"/>
      <c r="G24" s="189"/>
      <c r="H24" s="192"/>
      <c r="I24" s="193"/>
      <c r="J24" s="189"/>
      <c r="K24" s="189"/>
      <c r="L24" s="233"/>
      <c r="M24" s="234"/>
      <c r="N24" s="228"/>
      <c r="O24" s="218">
        <f t="shared" si="0"/>
        <v>0</v>
      </c>
      <c r="P24" s="218">
        <f t="shared" si="1"/>
        <v>0</v>
      </c>
      <c r="Q24" s="217">
        <f t="shared" si="2"/>
        <v>0</v>
      </c>
      <c r="R24" s="218">
        <f t="shared" si="3"/>
        <v>0</v>
      </c>
    </row>
    <row r="25" spans="2:18" s="134" customFormat="1">
      <c r="B25" s="194">
        <v>21</v>
      </c>
      <c r="C25" s="202"/>
      <c r="D25" s="197"/>
      <c r="E25" s="203"/>
      <c r="F25" s="199"/>
      <c r="G25" s="197"/>
      <c r="H25" s="200"/>
      <c r="I25" s="201"/>
      <c r="J25" s="197"/>
      <c r="K25" s="197"/>
      <c r="L25" s="233"/>
      <c r="M25" s="234"/>
      <c r="N25" s="228"/>
      <c r="O25" s="218">
        <f t="shared" si="0"/>
        <v>0</v>
      </c>
      <c r="P25" s="218">
        <f t="shared" si="1"/>
        <v>0</v>
      </c>
      <c r="Q25" s="217">
        <f t="shared" si="2"/>
        <v>0</v>
      </c>
      <c r="R25" s="218">
        <f t="shared" si="3"/>
        <v>0</v>
      </c>
    </row>
    <row r="26" spans="2:18" s="134" customFormat="1" ht="15" customHeight="1">
      <c r="B26" s="187">
        <v>22</v>
      </c>
      <c r="C26" s="189"/>
      <c r="D26" s="189"/>
      <c r="E26" s="190"/>
      <c r="F26" s="191"/>
      <c r="G26" s="189"/>
      <c r="H26" s="192"/>
      <c r="I26" s="193"/>
      <c r="J26" s="189"/>
      <c r="K26" s="189"/>
      <c r="L26" s="233"/>
      <c r="M26" s="234"/>
      <c r="N26" s="228"/>
      <c r="O26" s="218">
        <f t="shared" si="0"/>
        <v>0</v>
      </c>
      <c r="P26" s="218">
        <f t="shared" si="1"/>
        <v>0</v>
      </c>
      <c r="Q26" s="217">
        <f t="shared" si="2"/>
        <v>0</v>
      </c>
      <c r="R26" s="218">
        <f t="shared" si="3"/>
        <v>0</v>
      </c>
    </row>
    <row r="27" spans="2:18" s="134" customFormat="1" ht="15">
      <c r="B27" s="194">
        <v>23</v>
      </c>
      <c r="C27" s="197"/>
      <c r="D27" s="197"/>
      <c r="E27" s="198"/>
      <c r="F27" s="199"/>
      <c r="G27" s="197"/>
      <c r="H27" s="200"/>
      <c r="I27" s="201"/>
      <c r="J27" s="197"/>
      <c r="K27" s="197"/>
      <c r="L27" s="233"/>
      <c r="M27" s="234"/>
      <c r="N27" s="228"/>
      <c r="O27" s="218">
        <f t="shared" si="0"/>
        <v>0</v>
      </c>
      <c r="P27" s="218">
        <f t="shared" si="1"/>
        <v>0</v>
      </c>
      <c r="Q27" s="217">
        <f t="shared" si="2"/>
        <v>0</v>
      </c>
      <c r="R27" s="218">
        <f t="shared" si="3"/>
        <v>0</v>
      </c>
    </row>
    <row r="28" spans="2:18" s="134" customFormat="1">
      <c r="B28" s="187">
        <v>24</v>
      </c>
      <c r="C28" s="189"/>
      <c r="D28" s="189"/>
      <c r="E28" s="190"/>
      <c r="F28" s="191"/>
      <c r="G28" s="189"/>
      <c r="H28" s="192"/>
      <c r="I28" s="193"/>
      <c r="J28" s="189"/>
      <c r="K28" s="189"/>
      <c r="L28" s="233"/>
      <c r="M28" s="234"/>
      <c r="N28" s="228"/>
      <c r="O28" s="218">
        <f t="shared" si="0"/>
        <v>0</v>
      </c>
      <c r="P28" s="218">
        <f t="shared" si="1"/>
        <v>0</v>
      </c>
      <c r="Q28" s="217">
        <f t="shared" si="2"/>
        <v>0</v>
      </c>
      <c r="R28" s="218">
        <f t="shared" si="3"/>
        <v>0</v>
      </c>
    </row>
    <row r="29" spans="2:18" s="134" customFormat="1">
      <c r="B29" s="194">
        <v>25</v>
      </c>
      <c r="C29" s="202"/>
      <c r="D29" s="197"/>
      <c r="E29" s="203"/>
      <c r="F29" s="199"/>
      <c r="G29" s="197"/>
      <c r="H29" s="200"/>
      <c r="I29" s="201"/>
      <c r="J29" s="197"/>
      <c r="K29" s="197"/>
      <c r="L29" s="233"/>
      <c r="M29" s="234"/>
      <c r="N29" s="228"/>
      <c r="O29" s="218">
        <f t="shared" si="0"/>
        <v>0</v>
      </c>
      <c r="P29" s="218">
        <f t="shared" si="1"/>
        <v>0</v>
      </c>
      <c r="Q29" s="217">
        <f t="shared" si="2"/>
        <v>0</v>
      </c>
      <c r="R29" s="218">
        <f t="shared" si="3"/>
        <v>0</v>
      </c>
    </row>
    <row r="30" spans="2:18" s="134" customFormat="1">
      <c r="B30" s="187">
        <v>26</v>
      </c>
      <c r="C30" s="189"/>
      <c r="D30" s="189"/>
      <c r="E30" s="190"/>
      <c r="F30" s="191"/>
      <c r="G30" s="189"/>
      <c r="H30" s="192"/>
      <c r="I30" s="193"/>
      <c r="J30" s="189"/>
      <c r="K30" s="189"/>
      <c r="L30" s="233"/>
      <c r="M30" s="234"/>
      <c r="N30" s="228"/>
      <c r="O30" s="218">
        <f t="shared" si="0"/>
        <v>0</v>
      </c>
      <c r="P30" s="218">
        <f t="shared" si="1"/>
        <v>0</v>
      </c>
      <c r="Q30" s="217">
        <f t="shared" si="2"/>
        <v>0</v>
      </c>
      <c r="R30" s="218">
        <f t="shared" si="3"/>
        <v>0</v>
      </c>
    </row>
    <row r="31" spans="2:18" s="134" customFormat="1">
      <c r="B31" s="194">
        <v>27</v>
      </c>
      <c r="C31" s="197"/>
      <c r="D31" s="197"/>
      <c r="E31" s="203"/>
      <c r="F31" s="199"/>
      <c r="G31" s="197"/>
      <c r="H31" s="200"/>
      <c r="I31" s="201"/>
      <c r="J31" s="197"/>
      <c r="K31" s="197"/>
      <c r="L31" s="233"/>
      <c r="M31" s="234"/>
      <c r="N31" s="228"/>
      <c r="O31" s="218">
        <f t="shared" si="0"/>
        <v>0</v>
      </c>
      <c r="P31" s="218">
        <f t="shared" si="1"/>
        <v>0</v>
      </c>
      <c r="Q31" s="217">
        <f t="shared" si="2"/>
        <v>0</v>
      </c>
      <c r="R31" s="218">
        <f t="shared" si="3"/>
        <v>0</v>
      </c>
    </row>
    <row r="32" spans="2:18" s="134" customFormat="1">
      <c r="B32" s="187">
        <v>28</v>
      </c>
      <c r="C32" s="189"/>
      <c r="D32" s="189"/>
      <c r="E32" s="190"/>
      <c r="F32" s="191"/>
      <c r="G32" s="189"/>
      <c r="H32" s="192"/>
      <c r="I32" s="193"/>
      <c r="J32" s="189"/>
      <c r="K32" s="189"/>
      <c r="L32" s="233"/>
      <c r="M32" s="234"/>
      <c r="N32" s="228"/>
      <c r="O32" s="218">
        <f t="shared" si="0"/>
        <v>0</v>
      </c>
      <c r="P32" s="218">
        <f t="shared" si="1"/>
        <v>0</v>
      </c>
      <c r="Q32" s="217">
        <f t="shared" si="2"/>
        <v>0</v>
      </c>
      <c r="R32" s="218">
        <f t="shared" si="3"/>
        <v>0</v>
      </c>
    </row>
    <row r="33" spans="2:18" s="134" customFormat="1">
      <c r="B33" s="194">
        <v>29</v>
      </c>
      <c r="C33" s="197"/>
      <c r="D33" s="197"/>
      <c r="E33" s="203"/>
      <c r="F33" s="199"/>
      <c r="G33" s="197"/>
      <c r="H33" s="200"/>
      <c r="I33" s="201"/>
      <c r="J33" s="197"/>
      <c r="K33" s="197"/>
      <c r="L33" s="233"/>
      <c r="M33" s="234"/>
      <c r="N33" s="228"/>
      <c r="O33" s="218">
        <f t="shared" si="0"/>
        <v>0</v>
      </c>
      <c r="P33" s="218">
        <f t="shared" si="1"/>
        <v>0</v>
      </c>
      <c r="Q33" s="217">
        <f t="shared" si="2"/>
        <v>0</v>
      </c>
      <c r="R33" s="218">
        <f t="shared" si="3"/>
        <v>0</v>
      </c>
    </row>
    <row r="34" spans="2:18" s="134" customFormat="1">
      <c r="B34" s="187">
        <v>30</v>
      </c>
      <c r="C34" s="188"/>
      <c r="D34" s="189"/>
      <c r="E34" s="190"/>
      <c r="F34" s="191"/>
      <c r="G34" s="189"/>
      <c r="H34" s="192"/>
      <c r="I34" s="193"/>
      <c r="J34" s="189"/>
      <c r="K34" s="189"/>
      <c r="L34" s="233"/>
      <c r="M34" s="234"/>
      <c r="N34" s="228"/>
      <c r="O34" s="218">
        <f t="shared" si="0"/>
        <v>0</v>
      </c>
      <c r="P34" s="218">
        <f t="shared" si="1"/>
        <v>0</v>
      </c>
      <c r="Q34" s="217">
        <f t="shared" si="2"/>
        <v>0</v>
      </c>
      <c r="R34" s="218">
        <f t="shared" si="3"/>
        <v>0</v>
      </c>
    </row>
    <row r="35" spans="2:18" s="134" customFormat="1">
      <c r="B35" s="194">
        <v>31</v>
      </c>
      <c r="C35" s="202"/>
      <c r="D35" s="197"/>
      <c r="E35" s="203"/>
      <c r="F35" s="199"/>
      <c r="G35" s="197"/>
      <c r="H35" s="200"/>
      <c r="I35" s="201"/>
      <c r="J35" s="197"/>
      <c r="K35" s="197"/>
      <c r="L35" s="233"/>
      <c r="M35" s="234"/>
      <c r="N35" s="228"/>
      <c r="O35" s="218">
        <f t="shared" si="0"/>
        <v>0</v>
      </c>
      <c r="P35" s="218">
        <f t="shared" si="1"/>
        <v>0</v>
      </c>
      <c r="Q35" s="217">
        <f t="shared" si="2"/>
        <v>0</v>
      </c>
      <c r="R35" s="218">
        <f t="shared" si="3"/>
        <v>0</v>
      </c>
    </row>
    <row r="36" spans="2:18" s="134" customFormat="1">
      <c r="B36" s="187">
        <v>32</v>
      </c>
      <c r="C36" s="189"/>
      <c r="D36" s="189"/>
      <c r="E36" s="190"/>
      <c r="F36" s="191"/>
      <c r="G36" s="189"/>
      <c r="H36" s="192"/>
      <c r="I36" s="193"/>
      <c r="J36" s="189"/>
      <c r="K36" s="189"/>
      <c r="L36" s="233"/>
      <c r="M36" s="234"/>
      <c r="N36" s="228"/>
      <c r="O36" s="218">
        <f t="shared" si="0"/>
        <v>0</v>
      </c>
      <c r="P36" s="218">
        <f t="shared" si="1"/>
        <v>0</v>
      </c>
      <c r="Q36" s="217">
        <f t="shared" si="2"/>
        <v>0</v>
      </c>
      <c r="R36" s="218">
        <f t="shared" si="3"/>
        <v>0</v>
      </c>
    </row>
    <row r="37" spans="2:18" s="134" customFormat="1" ht="15">
      <c r="B37" s="194">
        <v>33</v>
      </c>
      <c r="C37" s="197"/>
      <c r="D37" s="197"/>
      <c r="E37" s="198"/>
      <c r="F37" s="199"/>
      <c r="G37" s="197"/>
      <c r="H37" s="200"/>
      <c r="I37" s="201"/>
      <c r="J37" s="197"/>
      <c r="K37" s="197"/>
      <c r="L37" s="233"/>
      <c r="M37" s="234"/>
      <c r="N37" s="228"/>
      <c r="O37" s="218">
        <f t="shared" si="0"/>
        <v>0</v>
      </c>
      <c r="P37" s="218">
        <f t="shared" si="1"/>
        <v>0</v>
      </c>
      <c r="Q37" s="217">
        <f t="shared" si="2"/>
        <v>0</v>
      </c>
      <c r="R37" s="218">
        <f t="shared" si="3"/>
        <v>0</v>
      </c>
    </row>
    <row r="38" spans="2:18" s="134" customFormat="1">
      <c r="B38" s="187">
        <v>34</v>
      </c>
      <c r="C38" s="189"/>
      <c r="D38" s="189"/>
      <c r="E38" s="190"/>
      <c r="F38" s="191"/>
      <c r="G38" s="189"/>
      <c r="H38" s="192"/>
      <c r="I38" s="193"/>
      <c r="J38" s="189"/>
      <c r="K38" s="189"/>
      <c r="L38" s="233"/>
      <c r="M38" s="234"/>
      <c r="N38" s="228"/>
      <c r="O38" s="218">
        <f t="shared" si="0"/>
        <v>0</v>
      </c>
      <c r="P38" s="218">
        <f t="shared" si="1"/>
        <v>0</v>
      </c>
      <c r="Q38" s="217">
        <f t="shared" si="2"/>
        <v>0</v>
      </c>
      <c r="R38" s="218">
        <f t="shared" si="3"/>
        <v>0</v>
      </c>
    </row>
    <row r="39" spans="2:18" s="134" customFormat="1">
      <c r="B39" s="194">
        <v>35</v>
      </c>
      <c r="C39" s="202"/>
      <c r="D39" s="197"/>
      <c r="E39" s="203"/>
      <c r="F39" s="199"/>
      <c r="G39" s="197"/>
      <c r="H39" s="200"/>
      <c r="I39" s="201"/>
      <c r="J39" s="197"/>
      <c r="K39" s="197"/>
      <c r="L39" s="233"/>
      <c r="M39" s="234"/>
      <c r="N39" s="228"/>
      <c r="O39" s="218">
        <f t="shared" si="0"/>
        <v>0</v>
      </c>
      <c r="P39" s="218">
        <f t="shared" si="1"/>
        <v>0</v>
      </c>
      <c r="Q39" s="217">
        <f t="shared" si="2"/>
        <v>0</v>
      </c>
      <c r="R39" s="218">
        <f t="shared" si="3"/>
        <v>0</v>
      </c>
    </row>
    <row r="40" spans="2:18" s="134" customFormat="1">
      <c r="B40" s="187">
        <v>36</v>
      </c>
      <c r="C40" s="189"/>
      <c r="D40" s="189"/>
      <c r="E40" s="190"/>
      <c r="F40" s="191"/>
      <c r="G40" s="189"/>
      <c r="H40" s="192"/>
      <c r="I40" s="193"/>
      <c r="J40" s="189"/>
      <c r="K40" s="189"/>
      <c r="L40" s="233"/>
      <c r="M40" s="234"/>
      <c r="N40" s="228"/>
      <c r="O40" s="218">
        <f t="shared" si="0"/>
        <v>0</v>
      </c>
      <c r="P40" s="218">
        <f t="shared" si="1"/>
        <v>0</v>
      </c>
      <c r="Q40" s="217">
        <f t="shared" si="2"/>
        <v>0</v>
      </c>
      <c r="R40" s="218">
        <f t="shared" si="3"/>
        <v>0</v>
      </c>
    </row>
    <row r="41" spans="2:18" s="134" customFormat="1">
      <c r="B41" s="194">
        <v>37</v>
      </c>
      <c r="C41" s="197"/>
      <c r="D41" s="197"/>
      <c r="E41" s="203"/>
      <c r="F41" s="199"/>
      <c r="G41" s="197"/>
      <c r="H41" s="200"/>
      <c r="I41" s="201"/>
      <c r="J41" s="197"/>
      <c r="K41" s="197"/>
      <c r="L41" s="233"/>
      <c r="M41" s="234"/>
      <c r="N41" s="228"/>
      <c r="O41" s="218">
        <f t="shared" si="0"/>
        <v>0</v>
      </c>
      <c r="P41" s="218">
        <f t="shared" si="1"/>
        <v>0</v>
      </c>
      <c r="Q41" s="217">
        <f t="shared" si="2"/>
        <v>0</v>
      </c>
      <c r="R41" s="218">
        <f t="shared" si="3"/>
        <v>0</v>
      </c>
    </row>
    <row r="42" spans="2:18" s="134" customFormat="1">
      <c r="B42" s="187">
        <v>38</v>
      </c>
      <c r="C42" s="189"/>
      <c r="D42" s="189"/>
      <c r="E42" s="190"/>
      <c r="F42" s="191"/>
      <c r="G42" s="189"/>
      <c r="H42" s="192"/>
      <c r="I42" s="193"/>
      <c r="J42" s="189"/>
      <c r="K42" s="189"/>
      <c r="L42" s="233"/>
      <c r="M42" s="234"/>
      <c r="N42" s="228"/>
      <c r="O42" s="218">
        <f t="shared" si="0"/>
        <v>0</v>
      </c>
      <c r="P42" s="218">
        <f t="shared" si="1"/>
        <v>0</v>
      </c>
      <c r="Q42" s="217">
        <f t="shared" si="2"/>
        <v>0</v>
      </c>
      <c r="R42" s="218">
        <f t="shared" si="3"/>
        <v>0</v>
      </c>
    </row>
    <row r="43" spans="2:18" s="134" customFormat="1">
      <c r="B43" s="194">
        <v>39</v>
      </c>
      <c r="C43" s="197"/>
      <c r="D43" s="197"/>
      <c r="E43" s="203"/>
      <c r="F43" s="199"/>
      <c r="G43" s="197"/>
      <c r="H43" s="200"/>
      <c r="I43" s="201"/>
      <c r="J43" s="197"/>
      <c r="K43" s="197"/>
      <c r="L43" s="233"/>
      <c r="M43" s="234"/>
      <c r="N43" s="228"/>
      <c r="O43" s="218">
        <f t="shared" si="0"/>
        <v>0</v>
      </c>
      <c r="P43" s="218">
        <f t="shared" si="1"/>
        <v>0</v>
      </c>
      <c r="Q43" s="217">
        <f t="shared" si="2"/>
        <v>0</v>
      </c>
      <c r="R43" s="218">
        <f t="shared" si="3"/>
        <v>0</v>
      </c>
    </row>
    <row r="44" spans="2:18" s="134" customFormat="1">
      <c r="B44" s="187">
        <v>40</v>
      </c>
      <c r="C44" s="188"/>
      <c r="D44" s="189"/>
      <c r="E44" s="190"/>
      <c r="F44" s="191"/>
      <c r="G44" s="189"/>
      <c r="H44" s="192"/>
      <c r="I44" s="193"/>
      <c r="J44" s="189"/>
      <c r="K44" s="189"/>
      <c r="L44" s="233"/>
      <c r="M44" s="234"/>
      <c r="N44" s="228"/>
      <c r="O44" s="218">
        <f t="shared" si="0"/>
        <v>0</v>
      </c>
      <c r="P44" s="218">
        <f t="shared" si="1"/>
        <v>0</v>
      </c>
      <c r="Q44" s="217">
        <f t="shared" si="2"/>
        <v>0</v>
      </c>
      <c r="R44" s="218">
        <f t="shared" si="3"/>
        <v>0</v>
      </c>
    </row>
    <row r="45" spans="2:18" s="134" customFormat="1">
      <c r="B45" s="194">
        <v>41</v>
      </c>
      <c r="C45" s="202"/>
      <c r="D45" s="197"/>
      <c r="E45" s="203"/>
      <c r="F45" s="199"/>
      <c r="G45" s="197"/>
      <c r="H45" s="200"/>
      <c r="I45" s="201"/>
      <c r="J45" s="197"/>
      <c r="K45" s="197"/>
      <c r="L45" s="233"/>
      <c r="M45" s="234"/>
      <c r="N45" s="228"/>
      <c r="O45" s="218">
        <f t="shared" si="0"/>
        <v>0</v>
      </c>
      <c r="P45" s="218">
        <f t="shared" si="1"/>
        <v>0</v>
      </c>
      <c r="Q45" s="217">
        <f t="shared" si="2"/>
        <v>0</v>
      </c>
      <c r="R45" s="218">
        <f t="shared" si="3"/>
        <v>0</v>
      </c>
    </row>
    <row r="46" spans="2:18" s="134" customFormat="1">
      <c r="B46" s="187">
        <v>42</v>
      </c>
      <c r="C46" s="189"/>
      <c r="D46" s="189"/>
      <c r="E46" s="190"/>
      <c r="F46" s="191"/>
      <c r="G46" s="189"/>
      <c r="H46" s="192"/>
      <c r="I46" s="193"/>
      <c r="J46" s="189"/>
      <c r="K46" s="189"/>
      <c r="L46" s="233"/>
      <c r="M46" s="234"/>
      <c r="N46" s="228"/>
      <c r="O46" s="218">
        <f t="shared" si="0"/>
        <v>0</v>
      </c>
      <c r="P46" s="218">
        <f t="shared" si="1"/>
        <v>0</v>
      </c>
      <c r="Q46" s="217">
        <f t="shared" si="2"/>
        <v>0</v>
      </c>
      <c r="R46" s="218">
        <f t="shared" si="3"/>
        <v>0</v>
      </c>
    </row>
    <row r="47" spans="2:18" s="134" customFormat="1" ht="15">
      <c r="B47" s="194">
        <v>43</v>
      </c>
      <c r="C47" s="197"/>
      <c r="D47" s="197"/>
      <c r="E47" s="198"/>
      <c r="F47" s="199"/>
      <c r="G47" s="197"/>
      <c r="H47" s="200"/>
      <c r="I47" s="201"/>
      <c r="J47" s="197"/>
      <c r="K47" s="197"/>
      <c r="L47" s="233"/>
      <c r="M47" s="234"/>
      <c r="N47" s="228"/>
      <c r="O47" s="218">
        <f t="shared" si="0"/>
        <v>0</v>
      </c>
      <c r="P47" s="218">
        <f t="shared" si="1"/>
        <v>0</v>
      </c>
      <c r="Q47" s="217">
        <f t="shared" si="2"/>
        <v>0</v>
      </c>
      <c r="R47" s="218">
        <f t="shared" si="3"/>
        <v>0</v>
      </c>
    </row>
    <row r="48" spans="2:18" s="134" customFormat="1">
      <c r="B48" s="187">
        <v>44</v>
      </c>
      <c r="C48" s="189"/>
      <c r="D48" s="189"/>
      <c r="E48" s="190"/>
      <c r="F48" s="191"/>
      <c r="G48" s="189"/>
      <c r="H48" s="192"/>
      <c r="I48" s="193"/>
      <c r="J48" s="189"/>
      <c r="K48" s="189"/>
      <c r="L48" s="233"/>
      <c r="M48" s="234"/>
      <c r="N48" s="228"/>
      <c r="O48" s="218">
        <f t="shared" si="0"/>
        <v>0</v>
      </c>
      <c r="P48" s="218">
        <f t="shared" si="1"/>
        <v>0</v>
      </c>
      <c r="Q48" s="217">
        <f t="shared" si="2"/>
        <v>0</v>
      </c>
      <c r="R48" s="218">
        <f t="shared" si="3"/>
        <v>0</v>
      </c>
    </row>
    <row r="49" spans="2:25" s="134" customFormat="1">
      <c r="B49" s="194">
        <v>45</v>
      </c>
      <c r="C49" s="202"/>
      <c r="D49" s="197"/>
      <c r="E49" s="203"/>
      <c r="F49" s="199"/>
      <c r="G49" s="197"/>
      <c r="H49" s="200"/>
      <c r="I49" s="201"/>
      <c r="J49" s="197"/>
      <c r="K49" s="197"/>
      <c r="L49" s="233"/>
      <c r="M49" s="234"/>
      <c r="N49" s="228"/>
      <c r="O49" s="218">
        <f t="shared" si="0"/>
        <v>0</v>
      </c>
      <c r="P49" s="218">
        <f t="shared" si="1"/>
        <v>0</v>
      </c>
      <c r="Q49" s="217">
        <f t="shared" si="2"/>
        <v>0</v>
      </c>
      <c r="R49" s="218">
        <f t="shared" si="3"/>
        <v>0</v>
      </c>
    </row>
    <row r="50" spans="2:25" s="134" customFormat="1">
      <c r="B50" s="187">
        <v>46</v>
      </c>
      <c r="C50" s="189"/>
      <c r="D50" s="189"/>
      <c r="E50" s="190"/>
      <c r="F50" s="191"/>
      <c r="G50" s="189"/>
      <c r="H50" s="192"/>
      <c r="I50" s="193"/>
      <c r="J50" s="189"/>
      <c r="K50" s="189"/>
      <c r="L50" s="233"/>
      <c r="M50" s="234"/>
      <c r="N50" s="228"/>
      <c r="O50" s="218">
        <f t="shared" si="0"/>
        <v>0</v>
      </c>
      <c r="P50" s="218">
        <f t="shared" si="1"/>
        <v>0</v>
      </c>
      <c r="Q50" s="217">
        <f t="shared" si="2"/>
        <v>0</v>
      </c>
      <c r="R50" s="218">
        <f t="shared" si="3"/>
        <v>0</v>
      </c>
      <c r="Y50" s="138"/>
    </row>
    <row r="51" spans="2:25" s="134" customFormat="1">
      <c r="B51" s="194">
        <v>47</v>
      </c>
      <c r="C51" s="197"/>
      <c r="D51" s="197"/>
      <c r="E51" s="203"/>
      <c r="F51" s="199"/>
      <c r="G51" s="197"/>
      <c r="H51" s="200"/>
      <c r="I51" s="201"/>
      <c r="J51" s="197"/>
      <c r="K51" s="197"/>
      <c r="L51" s="233"/>
      <c r="M51" s="234"/>
      <c r="N51" s="228"/>
      <c r="O51" s="218">
        <f t="shared" si="0"/>
        <v>0</v>
      </c>
      <c r="P51" s="218">
        <f t="shared" si="1"/>
        <v>0</v>
      </c>
      <c r="Q51" s="217">
        <f t="shared" si="2"/>
        <v>0</v>
      </c>
      <c r="R51" s="218">
        <f t="shared" si="3"/>
        <v>0</v>
      </c>
    </row>
    <row r="52" spans="2:25" s="134" customFormat="1">
      <c r="B52" s="187">
        <v>48</v>
      </c>
      <c r="C52" s="189"/>
      <c r="D52" s="189"/>
      <c r="E52" s="190"/>
      <c r="F52" s="191"/>
      <c r="G52" s="189"/>
      <c r="H52" s="192"/>
      <c r="I52" s="193"/>
      <c r="J52" s="189"/>
      <c r="K52" s="189"/>
      <c r="L52" s="233"/>
      <c r="M52" s="234"/>
      <c r="N52" s="228"/>
      <c r="O52" s="218">
        <f t="shared" si="0"/>
        <v>0</v>
      </c>
      <c r="P52" s="218">
        <f t="shared" si="1"/>
        <v>0</v>
      </c>
      <c r="Q52" s="217">
        <f t="shared" si="2"/>
        <v>0</v>
      </c>
      <c r="R52" s="218">
        <f t="shared" si="3"/>
        <v>0</v>
      </c>
    </row>
    <row r="53" spans="2:25" s="134" customFormat="1">
      <c r="B53" s="194">
        <v>49</v>
      </c>
      <c r="C53" s="197"/>
      <c r="D53" s="197"/>
      <c r="E53" s="203"/>
      <c r="F53" s="199"/>
      <c r="G53" s="197"/>
      <c r="H53" s="200"/>
      <c r="I53" s="201"/>
      <c r="J53" s="197"/>
      <c r="K53" s="197"/>
      <c r="L53" s="233"/>
      <c r="M53" s="234"/>
      <c r="N53" s="228"/>
      <c r="O53" s="218">
        <f t="shared" si="0"/>
        <v>0</v>
      </c>
      <c r="P53" s="218">
        <f t="shared" si="1"/>
        <v>0</v>
      </c>
      <c r="Q53" s="217">
        <f t="shared" si="2"/>
        <v>0</v>
      </c>
      <c r="R53" s="218">
        <f t="shared" si="3"/>
        <v>0</v>
      </c>
    </row>
    <row r="54" spans="2:25" s="134" customFormat="1">
      <c r="B54" s="187">
        <v>50</v>
      </c>
      <c r="C54" s="188"/>
      <c r="D54" s="189"/>
      <c r="E54" s="190"/>
      <c r="F54" s="191"/>
      <c r="G54" s="189"/>
      <c r="H54" s="192"/>
      <c r="I54" s="193"/>
      <c r="J54" s="189"/>
      <c r="K54" s="189"/>
      <c r="L54" s="233"/>
      <c r="M54" s="234"/>
      <c r="N54" s="228"/>
      <c r="O54" s="218">
        <f t="shared" si="0"/>
        <v>0</v>
      </c>
      <c r="P54" s="218">
        <f t="shared" si="1"/>
        <v>0</v>
      </c>
      <c r="Q54" s="217">
        <f t="shared" si="2"/>
        <v>0</v>
      </c>
      <c r="R54" s="218">
        <f t="shared" si="3"/>
        <v>0</v>
      </c>
    </row>
    <row r="55" spans="2:25" s="134" customFormat="1">
      <c r="B55" s="194">
        <v>51</v>
      </c>
      <c r="C55" s="202"/>
      <c r="D55" s="197"/>
      <c r="E55" s="203"/>
      <c r="F55" s="199"/>
      <c r="G55" s="197"/>
      <c r="H55" s="200"/>
      <c r="I55" s="201"/>
      <c r="J55" s="197"/>
      <c r="K55" s="197"/>
      <c r="L55" s="233"/>
      <c r="M55" s="234"/>
      <c r="N55" s="228"/>
      <c r="O55" s="218">
        <f t="shared" si="0"/>
        <v>0</v>
      </c>
      <c r="P55" s="218">
        <f t="shared" si="1"/>
        <v>0</v>
      </c>
      <c r="Q55" s="217">
        <f t="shared" si="2"/>
        <v>0</v>
      </c>
      <c r="R55" s="218">
        <f t="shared" si="3"/>
        <v>0</v>
      </c>
    </row>
    <row r="56" spans="2:25" s="134" customFormat="1">
      <c r="B56" s="187">
        <v>52</v>
      </c>
      <c r="C56" s="189"/>
      <c r="D56" s="189"/>
      <c r="E56" s="190"/>
      <c r="F56" s="191"/>
      <c r="G56" s="189"/>
      <c r="H56" s="192"/>
      <c r="I56" s="193"/>
      <c r="J56" s="189"/>
      <c r="K56" s="189"/>
      <c r="L56" s="233"/>
      <c r="M56" s="234"/>
      <c r="N56" s="228"/>
      <c r="O56" s="218">
        <f t="shared" si="0"/>
        <v>0</v>
      </c>
      <c r="P56" s="218">
        <f t="shared" si="1"/>
        <v>0</v>
      </c>
      <c r="Q56" s="217">
        <f t="shared" si="2"/>
        <v>0</v>
      </c>
      <c r="R56" s="218">
        <f t="shared" si="3"/>
        <v>0</v>
      </c>
    </row>
    <row r="57" spans="2:25" s="134" customFormat="1" ht="15">
      <c r="B57" s="194">
        <v>53</v>
      </c>
      <c r="C57" s="197"/>
      <c r="D57" s="197"/>
      <c r="E57" s="198"/>
      <c r="F57" s="199"/>
      <c r="G57" s="197"/>
      <c r="H57" s="200"/>
      <c r="I57" s="201"/>
      <c r="J57" s="197"/>
      <c r="K57" s="197"/>
      <c r="L57" s="233"/>
      <c r="M57" s="234"/>
      <c r="N57" s="228"/>
      <c r="O57" s="218">
        <f t="shared" si="0"/>
        <v>0</v>
      </c>
      <c r="P57" s="218">
        <f t="shared" si="1"/>
        <v>0</v>
      </c>
      <c r="Q57" s="217">
        <f t="shared" si="2"/>
        <v>0</v>
      </c>
      <c r="R57" s="218">
        <f t="shared" si="3"/>
        <v>0</v>
      </c>
    </row>
    <row r="58" spans="2:25" s="134" customFormat="1">
      <c r="B58" s="187">
        <v>54</v>
      </c>
      <c r="C58" s="189"/>
      <c r="D58" s="189"/>
      <c r="E58" s="190"/>
      <c r="F58" s="191"/>
      <c r="G58" s="189"/>
      <c r="H58" s="192"/>
      <c r="I58" s="193"/>
      <c r="J58" s="189"/>
      <c r="K58" s="189"/>
      <c r="L58" s="233"/>
      <c r="M58" s="234"/>
      <c r="N58" s="228"/>
      <c r="O58" s="218">
        <f t="shared" si="0"/>
        <v>0</v>
      </c>
      <c r="P58" s="218">
        <f t="shared" si="1"/>
        <v>0</v>
      </c>
      <c r="Q58" s="217">
        <f t="shared" si="2"/>
        <v>0</v>
      </c>
      <c r="R58" s="218">
        <f t="shared" si="3"/>
        <v>0</v>
      </c>
    </row>
    <row r="59" spans="2:25" s="134" customFormat="1">
      <c r="B59" s="194">
        <v>55</v>
      </c>
      <c r="C59" s="202"/>
      <c r="D59" s="197"/>
      <c r="E59" s="203"/>
      <c r="F59" s="199"/>
      <c r="G59" s="197"/>
      <c r="H59" s="200"/>
      <c r="I59" s="201"/>
      <c r="J59" s="197"/>
      <c r="K59" s="197"/>
      <c r="L59" s="233"/>
      <c r="M59" s="234"/>
      <c r="N59" s="228"/>
      <c r="O59" s="218">
        <f t="shared" si="0"/>
        <v>0</v>
      </c>
      <c r="P59" s="218">
        <f t="shared" si="1"/>
        <v>0</v>
      </c>
      <c r="Q59" s="217">
        <f t="shared" si="2"/>
        <v>0</v>
      </c>
      <c r="R59" s="218">
        <f t="shared" si="3"/>
        <v>0</v>
      </c>
    </row>
    <row r="60" spans="2:25" s="134" customFormat="1">
      <c r="B60" s="187">
        <v>56</v>
      </c>
      <c r="C60" s="189"/>
      <c r="D60" s="189"/>
      <c r="E60" s="190"/>
      <c r="F60" s="191"/>
      <c r="G60" s="189"/>
      <c r="H60" s="192"/>
      <c r="I60" s="193"/>
      <c r="J60" s="189"/>
      <c r="K60" s="189"/>
      <c r="L60" s="233"/>
      <c r="M60" s="234"/>
      <c r="N60" s="228"/>
      <c r="O60" s="218">
        <f t="shared" si="0"/>
        <v>0</v>
      </c>
      <c r="P60" s="218">
        <f t="shared" si="1"/>
        <v>0</v>
      </c>
      <c r="Q60" s="217">
        <f t="shared" si="2"/>
        <v>0</v>
      </c>
      <c r="R60" s="218">
        <f t="shared" si="3"/>
        <v>0</v>
      </c>
    </row>
    <row r="61" spans="2:25" s="134" customFormat="1">
      <c r="B61" s="194">
        <v>57</v>
      </c>
      <c r="C61" s="197"/>
      <c r="D61" s="197"/>
      <c r="E61" s="203"/>
      <c r="F61" s="199"/>
      <c r="G61" s="197"/>
      <c r="H61" s="200"/>
      <c r="I61" s="201"/>
      <c r="J61" s="197"/>
      <c r="K61" s="197"/>
      <c r="L61" s="233"/>
      <c r="M61" s="234"/>
      <c r="N61" s="228"/>
      <c r="O61" s="218">
        <f t="shared" si="0"/>
        <v>0</v>
      </c>
      <c r="P61" s="218">
        <f t="shared" si="1"/>
        <v>0</v>
      </c>
      <c r="Q61" s="217">
        <f t="shared" si="2"/>
        <v>0</v>
      </c>
      <c r="R61" s="218">
        <f t="shared" si="3"/>
        <v>0</v>
      </c>
    </row>
    <row r="62" spans="2:25" s="134" customFormat="1">
      <c r="B62" s="187">
        <v>58</v>
      </c>
      <c r="C62" s="189"/>
      <c r="D62" s="189"/>
      <c r="E62" s="190"/>
      <c r="F62" s="191"/>
      <c r="G62" s="189"/>
      <c r="H62" s="192"/>
      <c r="I62" s="193"/>
      <c r="J62" s="189"/>
      <c r="K62" s="189"/>
      <c r="L62" s="233"/>
      <c r="M62" s="234"/>
      <c r="N62" s="228"/>
      <c r="O62" s="218">
        <f t="shared" si="0"/>
        <v>0</v>
      </c>
      <c r="P62" s="218">
        <f t="shared" si="1"/>
        <v>0</v>
      </c>
      <c r="Q62" s="217">
        <f t="shared" si="2"/>
        <v>0</v>
      </c>
      <c r="R62" s="218">
        <f t="shared" si="3"/>
        <v>0</v>
      </c>
    </row>
    <row r="63" spans="2:25" s="134" customFormat="1">
      <c r="B63" s="194">
        <v>59</v>
      </c>
      <c r="C63" s="197"/>
      <c r="D63" s="197"/>
      <c r="E63" s="203"/>
      <c r="F63" s="199"/>
      <c r="G63" s="197"/>
      <c r="H63" s="200"/>
      <c r="I63" s="201"/>
      <c r="J63" s="197"/>
      <c r="K63" s="197"/>
      <c r="L63" s="233"/>
      <c r="M63" s="234"/>
      <c r="N63" s="228"/>
      <c r="O63" s="218">
        <f t="shared" si="0"/>
        <v>0</v>
      </c>
      <c r="P63" s="218">
        <f t="shared" si="1"/>
        <v>0</v>
      </c>
      <c r="Q63" s="217">
        <f t="shared" si="2"/>
        <v>0</v>
      </c>
      <c r="R63" s="218">
        <f t="shared" si="3"/>
        <v>0</v>
      </c>
    </row>
    <row r="64" spans="2:25" s="134" customFormat="1">
      <c r="B64" s="187">
        <v>60</v>
      </c>
      <c r="C64" s="188"/>
      <c r="D64" s="189"/>
      <c r="E64" s="190"/>
      <c r="F64" s="191"/>
      <c r="G64" s="189"/>
      <c r="H64" s="192"/>
      <c r="I64" s="193"/>
      <c r="J64" s="189"/>
      <c r="K64" s="189"/>
      <c r="L64" s="233"/>
      <c r="M64" s="234"/>
      <c r="N64" s="228"/>
      <c r="O64" s="218">
        <f t="shared" si="0"/>
        <v>0</v>
      </c>
      <c r="P64" s="218">
        <f t="shared" si="1"/>
        <v>0</v>
      </c>
      <c r="Q64" s="217">
        <f t="shared" si="2"/>
        <v>0</v>
      </c>
      <c r="R64" s="218">
        <f t="shared" si="3"/>
        <v>0</v>
      </c>
    </row>
    <row r="65" spans="1:100" s="134" customFormat="1">
      <c r="B65" s="194">
        <v>61</v>
      </c>
      <c r="C65" s="202"/>
      <c r="D65" s="197"/>
      <c r="E65" s="203"/>
      <c r="F65" s="199"/>
      <c r="G65" s="197"/>
      <c r="H65" s="200"/>
      <c r="I65" s="201"/>
      <c r="J65" s="197"/>
      <c r="K65" s="197"/>
      <c r="L65" s="233"/>
      <c r="M65" s="234"/>
      <c r="N65" s="228"/>
      <c r="O65" s="218">
        <f t="shared" si="0"/>
        <v>0</v>
      </c>
      <c r="P65" s="218">
        <f t="shared" si="1"/>
        <v>0</v>
      </c>
      <c r="Q65" s="217">
        <f t="shared" si="2"/>
        <v>0</v>
      </c>
      <c r="R65" s="218">
        <f t="shared" si="3"/>
        <v>0</v>
      </c>
    </row>
    <row r="66" spans="1:100" s="134" customFormat="1">
      <c r="B66" s="187">
        <v>62</v>
      </c>
      <c r="C66" s="189"/>
      <c r="D66" s="189"/>
      <c r="E66" s="190"/>
      <c r="F66" s="191"/>
      <c r="G66" s="189"/>
      <c r="H66" s="192"/>
      <c r="I66" s="193"/>
      <c r="J66" s="189"/>
      <c r="K66" s="189"/>
      <c r="L66" s="233"/>
      <c r="M66" s="234"/>
      <c r="N66" s="228"/>
      <c r="O66" s="218">
        <f t="shared" si="0"/>
        <v>0</v>
      </c>
      <c r="P66" s="218">
        <f t="shared" si="1"/>
        <v>0</v>
      </c>
      <c r="Q66" s="217">
        <f t="shared" si="2"/>
        <v>0</v>
      </c>
      <c r="R66" s="218">
        <f t="shared" si="3"/>
        <v>0</v>
      </c>
    </row>
    <row r="67" spans="1:100" s="134" customFormat="1" ht="15">
      <c r="B67" s="194">
        <v>63</v>
      </c>
      <c r="C67" s="197"/>
      <c r="D67" s="197"/>
      <c r="E67" s="198"/>
      <c r="F67" s="199"/>
      <c r="G67" s="197"/>
      <c r="H67" s="200"/>
      <c r="I67" s="201"/>
      <c r="J67" s="197"/>
      <c r="K67" s="197"/>
      <c r="L67" s="233"/>
      <c r="M67" s="234"/>
      <c r="N67" s="228"/>
      <c r="O67" s="218">
        <f t="shared" si="0"/>
        <v>0</v>
      </c>
      <c r="P67" s="218">
        <f t="shared" si="1"/>
        <v>0</v>
      </c>
      <c r="Q67" s="217">
        <f t="shared" si="2"/>
        <v>0</v>
      </c>
      <c r="R67" s="218">
        <f t="shared" si="3"/>
        <v>0</v>
      </c>
    </row>
    <row r="68" spans="1:100" s="134" customFormat="1">
      <c r="B68" s="187">
        <v>64</v>
      </c>
      <c r="C68" s="189"/>
      <c r="D68" s="189"/>
      <c r="E68" s="190"/>
      <c r="F68" s="191"/>
      <c r="G68" s="189"/>
      <c r="H68" s="192"/>
      <c r="I68" s="193"/>
      <c r="J68" s="189"/>
      <c r="K68" s="189"/>
      <c r="L68" s="233"/>
      <c r="M68" s="234"/>
      <c r="N68" s="228"/>
      <c r="O68" s="218">
        <f t="shared" si="0"/>
        <v>0</v>
      </c>
      <c r="P68" s="218">
        <f t="shared" si="1"/>
        <v>0</v>
      </c>
      <c r="Q68" s="217">
        <f t="shared" si="2"/>
        <v>0</v>
      </c>
      <c r="R68" s="218">
        <f t="shared" si="3"/>
        <v>0</v>
      </c>
    </row>
    <row r="69" spans="1:100" s="139" customFormat="1">
      <c r="B69" s="194">
        <v>65</v>
      </c>
      <c r="C69" s="202"/>
      <c r="D69" s="197"/>
      <c r="E69" s="203"/>
      <c r="F69" s="199"/>
      <c r="G69" s="197"/>
      <c r="H69" s="200"/>
      <c r="I69" s="201"/>
      <c r="J69" s="197"/>
      <c r="K69" s="197"/>
      <c r="L69" s="233"/>
      <c r="M69" s="234"/>
      <c r="N69" s="228"/>
      <c r="O69" s="218">
        <f t="shared" si="0"/>
        <v>0</v>
      </c>
      <c r="P69" s="218">
        <f t="shared" si="1"/>
        <v>0</v>
      </c>
      <c r="Q69" s="217">
        <f t="shared" si="2"/>
        <v>0</v>
      </c>
      <c r="R69" s="219">
        <f t="shared" si="3"/>
        <v>0</v>
      </c>
    </row>
    <row r="70" spans="1:100" ht="15" customHeight="1" thickBot="1">
      <c r="B70" s="204"/>
      <c r="C70" s="205"/>
      <c r="D70" s="205"/>
      <c r="E70" s="206"/>
      <c r="F70" s="207"/>
      <c r="G70" s="205"/>
      <c r="H70" s="208"/>
      <c r="I70" s="209"/>
      <c r="J70" s="205"/>
      <c r="K70" s="205"/>
      <c r="L70" s="235"/>
      <c r="M70" s="236"/>
      <c r="N70" s="228"/>
      <c r="O70" s="217"/>
      <c r="P70" s="217"/>
      <c r="Q70" s="217"/>
    </row>
    <row r="71" spans="1:100" ht="18.75" thickTop="1">
      <c r="B71" s="534" t="s">
        <v>891</v>
      </c>
      <c r="C71" s="535"/>
      <c r="D71" s="535"/>
      <c r="E71" s="535"/>
      <c r="F71" s="535"/>
      <c r="G71" s="535"/>
      <c r="H71" s="535"/>
      <c r="I71" s="535"/>
      <c r="J71" s="535"/>
      <c r="K71" s="535"/>
      <c r="L71" s="220">
        <f>SUM(O5:O69)</f>
        <v>0</v>
      </c>
      <c r="M71" s="223"/>
      <c r="N71" s="229"/>
    </row>
    <row r="72" spans="1:100" ht="18.75" customHeight="1">
      <c r="B72" s="536" t="s">
        <v>952</v>
      </c>
      <c r="C72" s="537"/>
      <c r="D72" s="537"/>
      <c r="E72" s="537"/>
      <c r="F72" s="537"/>
      <c r="G72" s="537"/>
      <c r="H72" s="537"/>
      <c r="I72" s="537"/>
      <c r="J72" s="537"/>
      <c r="K72" s="537"/>
      <c r="L72" s="221">
        <f>SUM(P5:P69)</f>
        <v>0</v>
      </c>
      <c r="M72" s="224">
        <f>IF(L72=0,0,L72/L71)</f>
        <v>0</v>
      </c>
      <c r="N72" s="229"/>
    </row>
    <row r="73" spans="1:100" ht="18.75" customHeight="1">
      <c r="B73" s="536" t="s">
        <v>892</v>
      </c>
      <c r="C73" s="537"/>
      <c r="D73" s="537"/>
      <c r="E73" s="537"/>
      <c r="F73" s="537"/>
      <c r="G73" s="537"/>
      <c r="H73" s="537"/>
      <c r="I73" s="537"/>
      <c r="J73" s="537"/>
      <c r="K73" s="538"/>
      <c r="L73" s="221">
        <f>SUM(Q5:Q69)</f>
        <v>0</v>
      </c>
      <c r="M73" s="224">
        <f>IF(L73=0,0,L73/L71)</f>
        <v>0</v>
      </c>
      <c r="N73" s="229"/>
    </row>
    <row r="74" spans="1:100" ht="18.75" customHeight="1" thickBot="1">
      <c r="B74" s="539" t="s">
        <v>951</v>
      </c>
      <c r="C74" s="540"/>
      <c r="D74" s="540"/>
      <c r="E74" s="540"/>
      <c r="F74" s="540"/>
      <c r="G74" s="540"/>
      <c r="H74" s="540"/>
      <c r="I74" s="540"/>
      <c r="J74" s="540"/>
      <c r="K74" s="541"/>
      <c r="L74" s="222">
        <f>SUM(R5:R69)</f>
        <v>0</v>
      </c>
      <c r="M74" s="225">
        <f>IF(L73=0,0,L74/L71)</f>
        <v>0</v>
      </c>
      <c r="N74" s="229"/>
    </row>
    <row r="75" spans="1:100" ht="15">
      <c r="C75" s="153"/>
    </row>
    <row r="76" spans="1:100" ht="15">
      <c r="C76" s="156"/>
    </row>
    <row r="77" spans="1:100" ht="15">
      <c r="C77" s="156"/>
    </row>
    <row r="78" spans="1:100" ht="15">
      <c r="C78" s="156"/>
    </row>
    <row r="79" spans="1:100" ht="15">
      <c r="C79" s="156"/>
    </row>
    <row r="80" spans="1:100" s="126" customFormat="1" ht="15">
      <c r="A80" s="117"/>
      <c r="B80" s="158"/>
      <c r="C80" s="156"/>
      <c r="D80" s="117"/>
      <c r="E80" s="117"/>
      <c r="F80" s="158"/>
      <c r="G80" s="117"/>
      <c r="H80" s="117"/>
      <c r="I80" s="117"/>
      <c r="J80" s="154"/>
      <c r="K80" s="158"/>
      <c r="L80" s="117"/>
      <c r="M80" s="117"/>
      <c r="N80" s="139"/>
      <c r="O80" s="216"/>
      <c r="P80" s="216"/>
      <c r="Q80" s="216"/>
      <c r="R80" s="216"/>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17"/>
      <c r="BZ80" s="117"/>
      <c r="CA80" s="117"/>
      <c r="CB80" s="117"/>
      <c r="CC80" s="117"/>
      <c r="CD80" s="117"/>
      <c r="CE80" s="117"/>
      <c r="CF80" s="117"/>
      <c r="CG80" s="117"/>
      <c r="CH80" s="117"/>
      <c r="CI80" s="117"/>
      <c r="CJ80" s="117"/>
      <c r="CK80" s="117"/>
      <c r="CL80" s="117"/>
      <c r="CM80" s="117"/>
      <c r="CN80" s="117"/>
      <c r="CO80" s="117"/>
      <c r="CP80" s="117"/>
      <c r="CQ80" s="117"/>
      <c r="CR80" s="117"/>
      <c r="CS80" s="117"/>
      <c r="CT80" s="117"/>
      <c r="CU80" s="117"/>
      <c r="CV80" s="117"/>
    </row>
    <row r="81" spans="1:100" s="126" customFormat="1" ht="15">
      <c r="A81" s="117"/>
      <c r="B81" s="158"/>
      <c r="C81" s="156"/>
      <c r="D81" s="117"/>
      <c r="E81" s="117"/>
      <c r="F81" s="158"/>
      <c r="G81" s="117"/>
      <c r="H81" s="117"/>
      <c r="I81" s="117"/>
      <c r="J81" s="154"/>
      <c r="K81" s="158"/>
      <c r="L81" s="117"/>
      <c r="M81" s="117"/>
      <c r="N81" s="139"/>
      <c r="O81" s="216"/>
      <c r="P81" s="216"/>
      <c r="Q81" s="216"/>
      <c r="R81" s="216"/>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117"/>
      <c r="BY81" s="117"/>
      <c r="BZ81" s="117"/>
      <c r="CA81" s="117"/>
      <c r="CB81" s="117"/>
      <c r="CC81" s="117"/>
      <c r="CD81" s="117"/>
      <c r="CE81" s="117"/>
      <c r="CF81" s="117"/>
      <c r="CG81" s="117"/>
      <c r="CH81" s="117"/>
      <c r="CI81" s="117"/>
      <c r="CJ81" s="117"/>
      <c r="CK81" s="117"/>
      <c r="CL81" s="117"/>
      <c r="CM81" s="117"/>
      <c r="CN81" s="117"/>
      <c r="CO81" s="117"/>
      <c r="CP81" s="117"/>
      <c r="CQ81" s="117"/>
      <c r="CR81" s="117"/>
      <c r="CS81" s="117"/>
      <c r="CT81" s="117"/>
      <c r="CU81" s="117"/>
      <c r="CV81" s="117"/>
    </row>
    <row r="82" spans="1:100" s="126" customFormat="1" ht="15">
      <c r="A82" s="117"/>
      <c r="B82" s="158"/>
      <c r="C82" s="156"/>
      <c r="D82" s="117"/>
      <c r="E82" s="117"/>
      <c r="F82" s="158"/>
      <c r="G82" s="117"/>
      <c r="H82" s="117"/>
      <c r="I82" s="117"/>
      <c r="J82" s="154"/>
      <c r="K82" s="158"/>
      <c r="L82" s="117"/>
      <c r="M82" s="117"/>
      <c r="N82" s="139"/>
      <c r="O82" s="216"/>
      <c r="P82" s="216"/>
      <c r="Q82" s="216"/>
      <c r="R82" s="216"/>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7"/>
      <c r="BV82" s="117"/>
      <c r="BW82" s="117"/>
      <c r="BX82" s="117"/>
      <c r="BY82" s="117"/>
      <c r="BZ82" s="117"/>
      <c r="CA82" s="117"/>
      <c r="CB82" s="117"/>
      <c r="CC82" s="117"/>
      <c r="CD82" s="117"/>
      <c r="CE82" s="117"/>
      <c r="CF82" s="117"/>
      <c r="CG82" s="117"/>
      <c r="CH82" s="117"/>
      <c r="CI82" s="117"/>
      <c r="CJ82" s="117"/>
      <c r="CK82" s="117"/>
      <c r="CL82" s="117"/>
      <c r="CM82" s="117"/>
      <c r="CN82" s="117"/>
      <c r="CO82" s="117"/>
      <c r="CP82" s="117"/>
      <c r="CQ82" s="117"/>
      <c r="CR82" s="117"/>
      <c r="CS82" s="117"/>
      <c r="CT82" s="117"/>
      <c r="CU82" s="117"/>
      <c r="CV82" s="117"/>
    </row>
    <row r="83" spans="1:100" s="126" customFormat="1" ht="15">
      <c r="A83" s="117"/>
      <c r="B83" s="158"/>
      <c r="C83" s="153"/>
      <c r="D83" s="117"/>
      <c r="E83" s="117"/>
      <c r="F83" s="158"/>
      <c r="G83" s="117"/>
      <c r="H83" s="117"/>
      <c r="I83" s="117"/>
      <c r="J83" s="154"/>
      <c r="K83" s="158"/>
      <c r="L83" s="117"/>
      <c r="M83" s="117"/>
      <c r="N83" s="139"/>
      <c r="O83" s="216"/>
      <c r="P83" s="216"/>
      <c r="Q83" s="216"/>
      <c r="R83" s="2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117"/>
      <c r="BY83" s="117"/>
      <c r="BZ83" s="117"/>
      <c r="CA83" s="117"/>
      <c r="CB83" s="117"/>
      <c r="CC83" s="117"/>
      <c r="CD83" s="117"/>
      <c r="CE83" s="117"/>
      <c r="CF83" s="117"/>
      <c r="CG83" s="117"/>
      <c r="CH83" s="117"/>
      <c r="CI83" s="117"/>
      <c r="CJ83" s="117"/>
      <c r="CK83" s="117"/>
      <c r="CL83" s="117"/>
      <c r="CM83" s="117"/>
      <c r="CN83" s="117"/>
      <c r="CO83" s="117"/>
      <c r="CP83" s="117"/>
      <c r="CQ83" s="117"/>
      <c r="CR83" s="117"/>
      <c r="CS83" s="117"/>
      <c r="CT83" s="117"/>
      <c r="CU83" s="117"/>
      <c r="CV83" s="117"/>
    </row>
    <row r="84" spans="1:100" s="126" customFormat="1" ht="15">
      <c r="A84" s="117"/>
      <c r="B84" s="158"/>
      <c r="C84" s="156"/>
      <c r="D84" s="117"/>
      <c r="E84" s="117"/>
      <c r="F84" s="158"/>
      <c r="G84" s="117"/>
      <c r="H84" s="117"/>
      <c r="I84" s="117"/>
      <c r="J84" s="154"/>
      <c r="K84" s="158"/>
      <c r="L84" s="117"/>
      <c r="M84" s="117"/>
      <c r="N84" s="139"/>
      <c r="O84" s="216"/>
      <c r="P84" s="216"/>
      <c r="Q84" s="216"/>
      <c r="R84" s="216"/>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17"/>
      <c r="BZ84" s="117"/>
      <c r="CA84" s="117"/>
      <c r="CB84" s="117"/>
      <c r="CC84" s="117"/>
      <c r="CD84" s="117"/>
      <c r="CE84" s="117"/>
      <c r="CF84" s="117"/>
      <c r="CG84" s="117"/>
      <c r="CH84" s="117"/>
      <c r="CI84" s="117"/>
      <c r="CJ84" s="117"/>
      <c r="CK84" s="117"/>
      <c r="CL84" s="117"/>
      <c r="CM84" s="117"/>
      <c r="CN84" s="117"/>
      <c r="CO84" s="117"/>
      <c r="CP84" s="117"/>
      <c r="CQ84" s="117"/>
      <c r="CR84" s="117"/>
      <c r="CS84" s="117"/>
      <c r="CT84" s="117"/>
      <c r="CU84" s="117"/>
      <c r="CV84" s="117"/>
    </row>
    <row r="85" spans="1:100" s="126" customFormat="1" ht="15">
      <c r="A85" s="117"/>
      <c r="B85" s="158"/>
      <c r="C85" s="156"/>
      <c r="D85" s="117"/>
      <c r="E85" s="117"/>
      <c r="F85" s="158"/>
      <c r="G85" s="117"/>
      <c r="H85" s="117"/>
      <c r="I85" s="117"/>
      <c r="J85" s="154"/>
      <c r="K85" s="158"/>
      <c r="L85" s="117"/>
      <c r="M85" s="117"/>
      <c r="N85" s="139"/>
      <c r="O85" s="216"/>
      <c r="P85" s="216"/>
      <c r="Q85" s="216"/>
      <c r="R85" s="216"/>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7"/>
      <c r="BX85" s="117"/>
      <c r="BY85" s="117"/>
      <c r="BZ85" s="117"/>
      <c r="CA85" s="117"/>
      <c r="CB85" s="117"/>
      <c r="CC85" s="117"/>
      <c r="CD85" s="117"/>
      <c r="CE85" s="117"/>
      <c r="CF85" s="117"/>
      <c r="CG85" s="117"/>
      <c r="CH85" s="117"/>
      <c r="CI85" s="117"/>
      <c r="CJ85" s="117"/>
      <c r="CK85" s="117"/>
      <c r="CL85" s="117"/>
      <c r="CM85" s="117"/>
      <c r="CN85" s="117"/>
      <c r="CO85" s="117"/>
      <c r="CP85" s="117"/>
      <c r="CQ85" s="117"/>
      <c r="CR85" s="117"/>
      <c r="CS85" s="117"/>
      <c r="CT85" s="117"/>
      <c r="CU85" s="117"/>
      <c r="CV85" s="117"/>
    </row>
    <row r="86" spans="1:100" s="126" customFormat="1" ht="15">
      <c r="A86" s="117"/>
      <c r="B86" s="158"/>
      <c r="C86" s="156"/>
      <c r="D86" s="117"/>
      <c r="E86" s="117"/>
      <c r="F86" s="158"/>
      <c r="G86" s="117"/>
      <c r="H86" s="117"/>
      <c r="I86" s="117"/>
      <c r="J86" s="154"/>
      <c r="K86" s="158"/>
      <c r="L86" s="117"/>
      <c r="M86" s="117"/>
      <c r="N86" s="139"/>
      <c r="O86" s="216"/>
      <c r="P86" s="216"/>
      <c r="Q86" s="216"/>
      <c r="R86" s="216"/>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7"/>
      <c r="CG86" s="117"/>
      <c r="CH86" s="117"/>
      <c r="CI86" s="117"/>
      <c r="CJ86" s="117"/>
      <c r="CK86" s="117"/>
      <c r="CL86" s="117"/>
      <c r="CM86" s="117"/>
      <c r="CN86" s="117"/>
      <c r="CO86" s="117"/>
      <c r="CP86" s="117"/>
      <c r="CQ86" s="117"/>
      <c r="CR86" s="117"/>
      <c r="CS86" s="117"/>
      <c r="CT86" s="117"/>
      <c r="CU86" s="117"/>
      <c r="CV86" s="117"/>
    </row>
    <row r="87" spans="1:100" s="126" customFormat="1" ht="15">
      <c r="A87" s="117"/>
      <c r="B87" s="158"/>
      <c r="C87" s="156"/>
      <c r="D87" s="117"/>
      <c r="E87" s="117"/>
      <c r="F87" s="158"/>
      <c r="G87" s="117"/>
      <c r="H87" s="117"/>
      <c r="I87" s="117"/>
      <c r="J87" s="154"/>
      <c r="K87" s="158"/>
      <c r="L87" s="117"/>
      <c r="M87" s="117"/>
      <c r="N87" s="139"/>
      <c r="O87" s="216"/>
      <c r="P87" s="216"/>
      <c r="Q87" s="216"/>
      <c r="R87" s="216"/>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117"/>
      <c r="BY87" s="117"/>
      <c r="BZ87" s="117"/>
      <c r="CA87" s="117"/>
      <c r="CB87" s="117"/>
      <c r="CC87" s="117"/>
      <c r="CD87" s="117"/>
      <c r="CE87" s="117"/>
      <c r="CF87" s="117"/>
      <c r="CG87" s="117"/>
      <c r="CH87" s="117"/>
      <c r="CI87" s="117"/>
      <c r="CJ87" s="117"/>
      <c r="CK87" s="117"/>
      <c r="CL87" s="117"/>
      <c r="CM87" s="117"/>
      <c r="CN87" s="117"/>
      <c r="CO87" s="117"/>
      <c r="CP87" s="117"/>
      <c r="CQ87" s="117"/>
      <c r="CR87" s="117"/>
      <c r="CS87" s="117"/>
      <c r="CT87" s="117"/>
      <c r="CU87" s="117"/>
      <c r="CV87" s="117"/>
    </row>
    <row r="88" spans="1:100" s="126" customFormat="1" ht="15">
      <c r="A88" s="117"/>
      <c r="B88" s="158"/>
      <c r="C88" s="156"/>
      <c r="D88" s="117"/>
      <c r="E88" s="117"/>
      <c r="F88" s="158"/>
      <c r="G88" s="117"/>
      <c r="H88" s="117"/>
      <c r="I88" s="117"/>
      <c r="J88" s="154"/>
      <c r="K88" s="158"/>
      <c r="L88" s="117"/>
      <c r="M88" s="117"/>
      <c r="N88" s="139"/>
      <c r="O88" s="216"/>
      <c r="P88" s="216"/>
      <c r="Q88" s="216"/>
      <c r="R88" s="216"/>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7"/>
      <c r="BX88" s="117"/>
      <c r="BY88" s="117"/>
      <c r="BZ88" s="117"/>
      <c r="CA88" s="117"/>
      <c r="CB88" s="117"/>
      <c r="CC88" s="117"/>
      <c r="CD88" s="117"/>
      <c r="CE88" s="117"/>
      <c r="CF88" s="117"/>
      <c r="CG88" s="117"/>
      <c r="CH88" s="117"/>
      <c r="CI88" s="117"/>
      <c r="CJ88" s="117"/>
      <c r="CK88" s="117"/>
      <c r="CL88" s="117"/>
      <c r="CM88" s="117"/>
      <c r="CN88" s="117"/>
      <c r="CO88" s="117"/>
      <c r="CP88" s="117"/>
      <c r="CQ88" s="117"/>
      <c r="CR88" s="117"/>
      <c r="CS88" s="117"/>
      <c r="CT88" s="117"/>
      <c r="CU88" s="117"/>
      <c r="CV88" s="117"/>
    </row>
    <row r="89" spans="1:100" s="126" customFormat="1" ht="15">
      <c r="A89" s="117"/>
      <c r="B89" s="158"/>
      <c r="C89" s="153"/>
      <c r="D89" s="117"/>
      <c r="E89" s="117"/>
      <c r="F89" s="158"/>
      <c r="G89" s="117"/>
      <c r="H89" s="117"/>
      <c r="I89" s="117"/>
      <c r="J89" s="154"/>
      <c r="K89" s="158"/>
      <c r="L89" s="117"/>
      <c r="M89" s="117"/>
      <c r="N89" s="139"/>
      <c r="O89" s="216"/>
      <c r="P89" s="216"/>
      <c r="Q89" s="216"/>
      <c r="R89" s="216"/>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17"/>
      <c r="CE89" s="117"/>
      <c r="CF89" s="117"/>
      <c r="CG89" s="117"/>
      <c r="CH89" s="117"/>
      <c r="CI89" s="117"/>
      <c r="CJ89" s="117"/>
      <c r="CK89" s="117"/>
      <c r="CL89" s="117"/>
      <c r="CM89" s="117"/>
      <c r="CN89" s="117"/>
      <c r="CO89" s="117"/>
      <c r="CP89" s="117"/>
      <c r="CQ89" s="117"/>
      <c r="CR89" s="117"/>
      <c r="CS89" s="117"/>
      <c r="CT89" s="117"/>
      <c r="CU89" s="117"/>
      <c r="CV89" s="117"/>
    </row>
    <row r="90" spans="1:100" s="126" customFormat="1" ht="15">
      <c r="A90" s="117"/>
      <c r="B90" s="158"/>
      <c r="C90" s="156"/>
      <c r="D90" s="117"/>
      <c r="E90" s="117"/>
      <c r="F90" s="158"/>
      <c r="G90" s="117"/>
      <c r="H90" s="117"/>
      <c r="I90" s="117"/>
      <c r="J90" s="154"/>
      <c r="K90" s="158"/>
      <c r="L90" s="117"/>
      <c r="M90" s="117"/>
      <c r="N90" s="139"/>
      <c r="O90" s="216"/>
      <c r="P90" s="216"/>
      <c r="Q90" s="216"/>
      <c r="R90" s="216"/>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117"/>
      <c r="BY90" s="117"/>
      <c r="BZ90" s="117"/>
      <c r="CA90" s="117"/>
      <c r="CB90" s="117"/>
      <c r="CC90" s="117"/>
      <c r="CD90" s="117"/>
      <c r="CE90" s="117"/>
      <c r="CF90" s="117"/>
      <c r="CG90" s="117"/>
      <c r="CH90" s="117"/>
      <c r="CI90" s="117"/>
      <c r="CJ90" s="117"/>
      <c r="CK90" s="117"/>
      <c r="CL90" s="117"/>
      <c r="CM90" s="117"/>
      <c r="CN90" s="117"/>
      <c r="CO90" s="117"/>
      <c r="CP90" s="117"/>
      <c r="CQ90" s="117"/>
      <c r="CR90" s="117"/>
      <c r="CS90" s="117"/>
      <c r="CT90" s="117"/>
      <c r="CU90" s="117"/>
      <c r="CV90" s="117"/>
    </row>
    <row r="91" spans="1:100" s="126" customFormat="1" ht="15">
      <c r="A91" s="117"/>
      <c r="B91" s="158"/>
      <c r="C91" s="156"/>
      <c r="D91" s="117"/>
      <c r="E91" s="117"/>
      <c r="F91" s="158"/>
      <c r="G91" s="117"/>
      <c r="H91" s="117"/>
      <c r="I91" s="117"/>
      <c r="J91" s="154"/>
      <c r="K91" s="158"/>
      <c r="L91" s="117"/>
      <c r="M91" s="117"/>
      <c r="N91" s="139"/>
      <c r="O91" s="216"/>
      <c r="P91" s="216"/>
      <c r="Q91" s="216"/>
      <c r="R91" s="216"/>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7"/>
      <c r="BZ91" s="117"/>
      <c r="CA91" s="117"/>
      <c r="CB91" s="117"/>
      <c r="CC91" s="117"/>
      <c r="CD91" s="117"/>
      <c r="CE91" s="117"/>
      <c r="CF91" s="117"/>
      <c r="CG91" s="117"/>
      <c r="CH91" s="117"/>
      <c r="CI91" s="117"/>
      <c r="CJ91" s="117"/>
      <c r="CK91" s="117"/>
      <c r="CL91" s="117"/>
      <c r="CM91" s="117"/>
      <c r="CN91" s="117"/>
      <c r="CO91" s="117"/>
      <c r="CP91" s="117"/>
      <c r="CQ91" s="117"/>
      <c r="CR91" s="117"/>
      <c r="CS91" s="117"/>
      <c r="CT91" s="117"/>
      <c r="CU91" s="117"/>
      <c r="CV91" s="117"/>
    </row>
    <row r="92" spans="1:100" s="126" customFormat="1" ht="15">
      <c r="A92" s="117"/>
      <c r="B92" s="158"/>
      <c r="C92" s="153"/>
      <c r="D92" s="117"/>
      <c r="E92" s="117"/>
      <c r="F92" s="158"/>
      <c r="G92" s="117"/>
      <c r="H92" s="117"/>
      <c r="I92" s="117"/>
      <c r="J92" s="154"/>
      <c r="K92" s="158"/>
      <c r="L92" s="117"/>
      <c r="M92" s="117"/>
      <c r="N92" s="139"/>
      <c r="O92" s="216"/>
      <c r="P92" s="216"/>
      <c r="Q92" s="216"/>
      <c r="R92" s="216"/>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7"/>
      <c r="BX92" s="117"/>
      <c r="BY92" s="117"/>
      <c r="BZ92" s="117"/>
      <c r="CA92" s="117"/>
      <c r="CB92" s="117"/>
      <c r="CC92" s="117"/>
      <c r="CD92" s="117"/>
      <c r="CE92" s="117"/>
      <c r="CF92" s="117"/>
      <c r="CG92" s="117"/>
      <c r="CH92" s="117"/>
      <c r="CI92" s="117"/>
      <c r="CJ92" s="117"/>
      <c r="CK92" s="117"/>
      <c r="CL92" s="117"/>
      <c r="CM92" s="117"/>
      <c r="CN92" s="117"/>
      <c r="CO92" s="117"/>
      <c r="CP92" s="117"/>
      <c r="CQ92" s="117"/>
      <c r="CR92" s="117"/>
      <c r="CS92" s="117"/>
      <c r="CT92" s="117"/>
      <c r="CU92" s="117"/>
      <c r="CV92" s="117"/>
    </row>
    <row r="93" spans="1:100" s="126" customFormat="1" ht="15">
      <c r="A93" s="117"/>
      <c r="B93" s="158"/>
      <c r="C93" s="156"/>
      <c r="D93" s="117"/>
      <c r="E93" s="117"/>
      <c r="F93" s="158"/>
      <c r="G93" s="117"/>
      <c r="H93" s="117"/>
      <c r="I93" s="117"/>
      <c r="J93" s="154"/>
      <c r="K93" s="158"/>
      <c r="L93" s="117"/>
      <c r="M93" s="117"/>
      <c r="N93" s="139"/>
      <c r="O93" s="216"/>
      <c r="P93" s="216"/>
      <c r="Q93" s="216"/>
      <c r="R93" s="216"/>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7"/>
      <c r="BX93" s="117"/>
      <c r="BY93" s="117"/>
      <c r="BZ93" s="117"/>
      <c r="CA93" s="117"/>
      <c r="CB93" s="117"/>
      <c r="CC93" s="117"/>
      <c r="CD93" s="117"/>
      <c r="CE93" s="117"/>
      <c r="CF93" s="117"/>
      <c r="CG93" s="117"/>
      <c r="CH93" s="117"/>
      <c r="CI93" s="117"/>
      <c r="CJ93" s="117"/>
      <c r="CK93" s="117"/>
      <c r="CL93" s="117"/>
      <c r="CM93" s="117"/>
      <c r="CN93" s="117"/>
      <c r="CO93" s="117"/>
      <c r="CP93" s="117"/>
      <c r="CQ93" s="117"/>
      <c r="CR93" s="117"/>
      <c r="CS93" s="117"/>
      <c r="CT93" s="117"/>
      <c r="CU93" s="117"/>
      <c r="CV93" s="117"/>
    </row>
    <row r="94" spans="1:100" s="126" customFormat="1" ht="15">
      <c r="A94" s="117"/>
      <c r="B94" s="158"/>
      <c r="C94" s="156"/>
      <c r="D94" s="117"/>
      <c r="E94" s="117"/>
      <c r="F94" s="158"/>
      <c r="G94" s="117"/>
      <c r="H94" s="117"/>
      <c r="I94" s="117"/>
      <c r="J94" s="154"/>
      <c r="K94" s="158"/>
      <c r="L94" s="117"/>
      <c r="M94" s="117"/>
      <c r="N94" s="139"/>
      <c r="O94" s="216"/>
      <c r="P94" s="216"/>
      <c r="Q94" s="216"/>
      <c r="R94" s="216"/>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7"/>
      <c r="BX94" s="117"/>
      <c r="BY94" s="117"/>
      <c r="BZ94" s="117"/>
      <c r="CA94" s="117"/>
      <c r="CB94" s="117"/>
      <c r="CC94" s="117"/>
      <c r="CD94" s="117"/>
      <c r="CE94" s="117"/>
      <c r="CF94" s="117"/>
      <c r="CG94" s="117"/>
      <c r="CH94" s="117"/>
      <c r="CI94" s="117"/>
      <c r="CJ94" s="117"/>
      <c r="CK94" s="117"/>
      <c r="CL94" s="117"/>
      <c r="CM94" s="117"/>
      <c r="CN94" s="117"/>
      <c r="CO94" s="117"/>
      <c r="CP94" s="117"/>
      <c r="CQ94" s="117"/>
      <c r="CR94" s="117"/>
      <c r="CS94" s="117"/>
      <c r="CT94" s="117"/>
      <c r="CU94" s="117"/>
      <c r="CV94" s="117"/>
    </row>
    <row r="95" spans="1:100" s="126" customFormat="1" ht="15">
      <c r="A95" s="117"/>
      <c r="B95" s="158"/>
      <c r="C95" s="156"/>
      <c r="D95" s="117"/>
      <c r="E95" s="117"/>
      <c r="F95" s="158"/>
      <c r="G95" s="117"/>
      <c r="H95" s="117"/>
      <c r="I95" s="117"/>
      <c r="J95" s="154"/>
      <c r="K95" s="158"/>
      <c r="L95" s="117"/>
      <c r="M95" s="117"/>
      <c r="N95" s="139"/>
      <c r="O95" s="216"/>
      <c r="P95" s="216"/>
      <c r="Q95" s="216"/>
      <c r="R95" s="216"/>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7"/>
      <c r="BX95" s="117"/>
      <c r="BY95" s="117"/>
      <c r="BZ95" s="117"/>
      <c r="CA95" s="117"/>
      <c r="CB95" s="117"/>
      <c r="CC95" s="117"/>
      <c r="CD95" s="117"/>
      <c r="CE95" s="117"/>
      <c r="CF95" s="117"/>
      <c r="CG95" s="117"/>
      <c r="CH95" s="117"/>
      <c r="CI95" s="117"/>
      <c r="CJ95" s="117"/>
      <c r="CK95" s="117"/>
      <c r="CL95" s="117"/>
      <c r="CM95" s="117"/>
      <c r="CN95" s="117"/>
      <c r="CO95" s="117"/>
      <c r="CP95" s="117"/>
      <c r="CQ95" s="117"/>
      <c r="CR95" s="117"/>
      <c r="CS95" s="117"/>
      <c r="CT95" s="117"/>
      <c r="CU95" s="117"/>
      <c r="CV95" s="117"/>
    </row>
    <row r="96" spans="1:100" s="126" customFormat="1">
      <c r="A96" s="117"/>
      <c r="B96" s="158"/>
      <c r="D96" s="117"/>
      <c r="E96" s="117"/>
      <c r="F96" s="158"/>
      <c r="G96" s="117"/>
      <c r="H96" s="117"/>
      <c r="I96" s="117"/>
      <c r="J96" s="154"/>
      <c r="K96" s="158"/>
      <c r="L96" s="117"/>
      <c r="M96" s="117"/>
      <c r="N96" s="139"/>
      <c r="O96" s="216"/>
      <c r="P96" s="216"/>
      <c r="Q96" s="216"/>
      <c r="R96" s="216"/>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7"/>
      <c r="BX96" s="117"/>
      <c r="BY96" s="117"/>
      <c r="BZ96" s="117"/>
      <c r="CA96" s="117"/>
      <c r="CB96" s="117"/>
      <c r="CC96" s="117"/>
      <c r="CD96" s="117"/>
      <c r="CE96" s="117"/>
      <c r="CF96" s="117"/>
      <c r="CG96" s="117"/>
      <c r="CH96" s="117"/>
      <c r="CI96" s="117"/>
      <c r="CJ96" s="117"/>
      <c r="CK96" s="117"/>
      <c r="CL96" s="117"/>
      <c r="CM96" s="117"/>
      <c r="CN96" s="117"/>
      <c r="CO96" s="117"/>
      <c r="CP96" s="117"/>
      <c r="CQ96" s="117"/>
      <c r="CR96" s="117"/>
      <c r="CS96" s="117"/>
      <c r="CT96" s="117"/>
      <c r="CU96" s="117"/>
      <c r="CV96" s="117"/>
    </row>
    <row r="97" spans="1:100" s="126" customFormat="1">
      <c r="A97" s="117"/>
      <c r="B97" s="158"/>
      <c r="D97" s="117"/>
      <c r="E97" s="117"/>
      <c r="F97" s="158"/>
      <c r="G97" s="117"/>
      <c r="H97" s="117"/>
      <c r="I97" s="117"/>
      <c r="J97" s="154"/>
      <c r="K97" s="158"/>
      <c r="L97" s="117"/>
      <c r="M97" s="117"/>
      <c r="N97" s="139"/>
      <c r="O97" s="216"/>
      <c r="P97" s="216"/>
      <c r="Q97" s="216"/>
      <c r="R97" s="216"/>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17"/>
      <c r="CE97" s="117"/>
      <c r="CF97" s="117"/>
      <c r="CG97" s="117"/>
      <c r="CH97" s="117"/>
      <c r="CI97" s="117"/>
      <c r="CJ97" s="117"/>
      <c r="CK97" s="117"/>
      <c r="CL97" s="117"/>
      <c r="CM97" s="117"/>
      <c r="CN97" s="117"/>
      <c r="CO97" s="117"/>
      <c r="CP97" s="117"/>
      <c r="CQ97" s="117"/>
      <c r="CR97" s="117"/>
      <c r="CS97" s="117"/>
      <c r="CT97" s="117"/>
      <c r="CU97" s="117"/>
      <c r="CV97" s="117"/>
    </row>
    <row r="98" spans="1:100" s="126" customFormat="1">
      <c r="A98" s="117"/>
      <c r="B98" s="158"/>
      <c r="D98" s="117"/>
      <c r="E98" s="117"/>
      <c r="F98" s="158"/>
      <c r="G98" s="117"/>
      <c r="H98" s="117"/>
      <c r="I98" s="117"/>
      <c r="J98" s="154"/>
      <c r="K98" s="158"/>
      <c r="L98" s="117"/>
      <c r="M98" s="117"/>
      <c r="N98" s="139"/>
      <c r="O98" s="216"/>
      <c r="P98" s="216"/>
      <c r="Q98" s="216"/>
      <c r="R98" s="216"/>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17"/>
      <c r="BZ98" s="117"/>
      <c r="CA98" s="117"/>
      <c r="CB98" s="117"/>
      <c r="CC98" s="117"/>
      <c r="CD98" s="117"/>
      <c r="CE98" s="117"/>
      <c r="CF98" s="117"/>
      <c r="CG98" s="117"/>
      <c r="CH98" s="117"/>
      <c r="CI98" s="117"/>
      <c r="CJ98" s="117"/>
      <c r="CK98" s="117"/>
      <c r="CL98" s="117"/>
      <c r="CM98" s="117"/>
      <c r="CN98" s="117"/>
      <c r="CO98" s="117"/>
      <c r="CP98" s="117"/>
      <c r="CQ98" s="117"/>
      <c r="CR98" s="117"/>
      <c r="CS98" s="117"/>
      <c r="CT98" s="117"/>
      <c r="CU98" s="117"/>
      <c r="CV98" s="117"/>
    </row>
    <row r="99" spans="1:100" s="126" customFormat="1">
      <c r="A99" s="117"/>
      <c r="B99" s="158"/>
      <c r="D99" s="117"/>
      <c r="E99" s="117"/>
      <c r="F99" s="158"/>
      <c r="G99" s="117"/>
      <c r="H99" s="117"/>
      <c r="I99" s="117"/>
      <c r="J99" s="154"/>
      <c r="K99" s="158"/>
      <c r="L99" s="117"/>
      <c r="M99" s="117"/>
      <c r="N99" s="139"/>
      <c r="O99" s="216"/>
      <c r="P99" s="216"/>
      <c r="Q99" s="216"/>
      <c r="R99" s="216"/>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7"/>
      <c r="BM99" s="117"/>
      <c r="BN99" s="117"/>
      <c r="BO99" s="117"/>
      <c r="BP99" s="117"/>
      <c r="BQ99" s="117"/>
      <c r="BR99" s="117"/>
      <c r="BS99" s="117"/>
      <c r="BT99" s="117"/>
      <c r="BU99" s="117"/>
      <c r="BV99" s="117"/>
      <c r="BW99" s="117"/>
      <c r="BX99" s="117"/>
      <c r="BY99" s="117"/>
      <c r="BZ99" s="117"/>
      <c r="CA99" s="117"/>
      <c r="CB99" s="117"/>
      <c r="CC99" s="117"/>
      <c r="CD99" s="117"/>
      <c r="CE99" s="117"/>
      <c r="CF99" s="117"/>
      <c r="CG99" s="117"/>
      <c r="CH99" s="117"/>
      <c r="CI99" s="117"/>
      <c r="CJ99" s="117"/>
      <c r="CK99" s="117"/>
      <c r="CL99" s="117"/>
      <c r="CM99" s="117"/>
      <c r="CN99" s="117"/>
      <c r="CO99" s="117"/>
      <c r="CP99" s="117"/>
      <c r="CQ99" s="117"/>
      <c r="CR99" s="117"/>
      <c r="CS99" s="117"/>
      <c r="CT99" s="117"/>
      <c r="CU99" s="117"/>
      <c r="CV99" s="117"/>
    </row>
    <row r="100" spans="1:100" s="126" customFormat="1">
      <c r="A100" s="117"/>
      <c r="B100" s="158"/>
      <c r="D100" s="117"/>
      <c r="E100" s="117"/>
      <c r="F100" s="158"/>
      <c r="G100" s="117"/>
      <c r="H100" s="117"/>
      <c r="I100" s="117"/>
      <c r="J100" s="154"/>
      <c r="K100" s="158"/>
      <c r="L100" s="117"/>
      <c r="M100" s="117"/>
      <c r="N100" s="139"/>
      <c r="O100" s="216"/>
      <c r="P100" s="216"/>
      <c r="Q100" s="216"/>
      <c r="R100" s="216"/>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7"/>
      <c r="BM100" s="117"/>
      <c r="BN100" s="117"/>
      <c r="BO100" s="117"/>
      <c r="BP100" s="117"/>
      <c r="BQ100" s="117"/>
      <c r="BR100" s="117"/>
      <c r="BS100" s="117"/>
      <c r="BT100" s="117"/>
      <c r="BU100" s="117"/>
      <c r="BV100" s="117"/>
      <c r="BW100" s="117"/>
      <c r="BX100" s="117"/>
      <c r="BY100" s="117"/>
      <c r="BZ100" s="117"/>
      <c r="CA100" s="117"/>
      <c r="CB100" s="117"/>
      <c r="CC100" s="117"/>
      <c r="CD100" s="117"/>
      <c r="CE100" s="117"/>
      <c r="CF100" s="117"/>
      <c r="CG100" s="117"/>
      <c r="CH100" s="117"/>
      <c r="CI100" s="117"/>
      <c r="CJ100" s="117"/>
      <c r="CK100" s="117"/>
      <c r="CL100" s="117"/>
      <c r="CM100" s="117"/>
      <c r="CN100" s="117"/>
      <c r="CO100" s="117"/>
      <c r="CP100" s="117"/>
      <c r="CQ100" s="117"/>
      <c r="CR100" s="117"/>
      <c r="CS100" s="117"/>
      <c r="CT100" s="117"/>
      <c r="CU100" s="117"/>
      <c r="CV100" s="117"/>
    </row>
    <row r="101" spans="1:100" s="126" customFormat="1">
      <c r="A101" s="117"/>
      <c r="B101" s="158"/>
      <c r="D101" s="117"/>
      <c r="E101" s="117"/>
      <c r="F101" s="158"/>
      <c r="G101" s="117"/>
      <c r="H101" s="117"/>
      <c r="I101" s="117"/>
      <c r="J101" s="154"/>
      <c r="K101" s="158"/>
      <c r="L101" s="117"/>
      <c r="M101" s="117"/>
      <c r="N101" s="139"/>
      <c r="O101" s="216"/>
      <c r="P101" s="216"/>
      <c r="Q101" s="216"/>
      <c r="R101" s="216"/>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7"/>
      <c r="BM101" s="117"/>
      <c r="BN101" s="117"/>
      <c r="BO101" s="117"/>
      <c r="BP101" s="117"/>
      <c r="BQ101" s="117"/>
      <c r="BR101" s="117"/>
      <c r="BS101" s="117"/>
      <c r="BT101" s="117"/>
      <c r="BU101" s="117"/>
      <c r="BV101" s="117"/>
      <c r="BW101" s="117"/>
      <c r="BX101" s="117"/>
      <c r="BY101" s="117"/>
      <c r="BZ101" s="117"/>
      <c r="CA101" s="117"/>
      <c r="CB101" s="117"/>
      <c r="CC101" s="117"/>
      <c r="CD101" s="117"/>
      <c r="CE101" s="117"/>
      <c r="CF101" s="117"/>
      <c r="CG101" s="117"/>
      <c r="CH101" s="117"/>
      <c r="CI101" s="117"/>
      <c r="CJ101" s="117"/>
      <c r="CK101" s="117"/>
      <c r="CL101" s="117"/>
      <c r="CM101" s="117"/>
      <c r="CN101" s="117"/>
      <c r="CO101" s="117"/>
      <c r="CP101" s="117"/>
      <c r="CQ101" s="117"/>
      <c r="CR101" s="117"/>
      <c r="CS101" s="117"/>
      <c r="CT101" s="117"/>
      <c r="CU101" s="117"/>
      <c r="CV101" s="117"/>
    </row>
    <row r="102" spans="1:100" s="126" customFormat="1">
      <c r="A102" s="117"/>
      <c r="B102" s="158"/>
      <c r="D102" s="117"/>
      <c r="E102" s="117"/>
      <c r="F102" s="158"/>
      <c r="G102" s="117"/>
      <c r="H102" s="117"/>
      <c r="I102" s="117"/>
      <c r="J102" s="154"/>
      <c r="K102" s="158"/>
      <c r="L102" s="117"/>
      <c r="M102" s="117"/>
      <c r="N102" s="139"/>
      <c r="O102" s="216"/>
      <c r="P102" s="216"/>
      <c r="Q102" s="216"/>
      <c r="R102" s="216"/>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c r="BO102" s="117"/>
      <c r="BP102" s="117"/>
      <c r="BQ102" s="117"/>
      <c r="BR102" s="117"/>
      <c r="BS102" s="117"/>
      <c r="BT102" s="117"/>
      <c r="BU102" s="117"/>
      <c r="BV102" s="117"/>
      <c r="BW102" s="117"/>
      <c r="BX102" s="117"/>
      <c r="BY102" s="117"/>
      <c r="BZ102" s="117"/>
      <c r="CA102" s="117"/>
      <c r="CB102" s="117"/>
      <c r="CC102" s="117"/>
      <c r="CD102" s="117"/>
      <c r="CE102" s="117"/>
      <c r="CF102" s="117"/>
      <c r="CG102" s="117"/>
      <c r="CH102" s="117"/>
      <c r="CI102" s="117"/>
      <c r="CJ102" s="117"/>
      <c r="CK102" s="117"/>
      <c r="CL102" s="117"/>
      <c r="CM102" s="117"/>
      <c r="CN102" s="117"/>
      <c r="CO102" s="117"/>
      <c r="CP102" s="117"/>
      <c r="CQ102" s="117"/>
      <c r="CR102" s="117"/>
      <c r="CS102" s="117"/>
      <c r="CT102" s="117"/>
      <c r="CU102" s="117"/>
      <c r="CV102" s="117"/>
    </row>
    <row r="103" spans="1:100" s="126" customFormat="1">
      <c r="A103" s="117"/>
      <c r="B103" s="158"/>
      <c r="D103" s="117"/>
      <c r="E103" s="117"/>
      <c r="F103" s="158"/>
      <c r="G103" s="117"/>
      <c r="H103" s="117"/>
      <c r="I103" s="117"/>
      <c r="J103" s="154"/>
      <c r="K103" s="158"/>
      <c r="L103" s="117"/>
      <c r="M103" s="117"/>
      <c r="N103" s="139"/>
      <c r="O103" s="216"/>
      <c r="P103" s="216"/>
      <c r="Q103" s="216"/>
      <c r="R103" s="216"/>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7"/>
      <c r="BX103" s="117"/>
      <c r="BY103" s="117"/>
      <c r="BZ103" s="117"/>
      <c r="CA103" s="117"/>
      <c r="CB103" s="117"/>
      <c r="CC103" s="117"/>
      <c r="CD103" s="117"/>
      <c r="CE103" s="117"/>
      <c r="CF103" s="117"/>
      <c r="CG103" s="117"/>
      <c r="CH103" s="117"/>
      <c r="CI103" s="117"/>
      <c r="CJ103" s="117"/>
      <c r="CK103" s="117"/>
      <c r="CL103" s="117"/>
      <c r="CM103" s="117"/>
      <c r="CN103" s="117"/>
      <c r="CO103" s="117"/>
      <c r="CP103" s="117"/>
      <c r="CQ103" s="117"/>
      <c r="CR103" s="117"/>
      <c r="CS103" s="117"/>
      <c r="CT103" s="117"/>
      <c r="CU103" s="117"/>
      <c r="CV103" s="117"/>
    </row>
    <row r="104" spans="1:100" s="126" customFormat="1">
      <c r="A104" s="117"/>
      <c r="B104" s="158"/>
      <c r="D104" s="117"/>
      <c r="E104" s="117"/>
      <c r="F104" s="158"/>
      <c r="G104" s="117"/>
      <c r="H104" s="117"/>
      <c r="I104" s="117"/>
      <c r="J104" s="154"/>
      <c r="K104" s="158"/>
      <c r="L104" s="117"/>
      <c r="M104" s="117"/>
      <c r="N104" s="139"/>
      <c r="O104" s="216"/>
      <c r="P104" s="216"/>
      <c r="Q104" s="216"/>
      <c r="R104" s="216"/>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c r="BO104" s="117"/>
      <c r="BP104" s="117"/>
      <c r="BQ104" s="117"/>
      <c r="BR104" s="117"/>
      <c r="BS104" s="117"/>
      <c r="BT104" s="117"/>
      <c r="BU104" s="117"/>
      <c r="BV104" s="117"/>
      <c r="BW104" s="117"/>
      <c r="BX104" s="117"/>
      <c r="BY104" s="117"/>
      <c r="BZ104" s="117"/>
      <c r="CA104" s="117"/>
      <c r="CB104" s="117"/>
      <c r="CC104" s="117"/>
      <c r="CD104" s="117"/>
      <c r="CE104" s="117"/>
      <c r="CF104" s="117"/>
      <c r="CG104" s="117"/>
      <c r="CH104" s="117"/>
      <c r="CI104" s="117"/>
      <c r="CJ104" s="117"/>
      <c r="CK104" s="117"/>
      <c r="CL104" s="117"/>
      <c r="CM104" s="117"/>
      <c r="CN104" s="117"/>
      <c r="CO104" s="117"/>
      <c r="CP104" s="117"/>
      <c r="CQ104" s="117"/>
      <c r="CR104" s="117"/>
      <c r="CS104" s="117"/>
      <c r="CT104" s="117"/>
      <c r="CU104" s="117"/>
      <c r="CV104" s="117"/>
    </row>
    <row r="105" spans="1:100" s="126" customFormat="1">
      <c r="A105" s="117"/>
      <c r="B105" s="158"/>
      <c r="D105" s="117"/>
      <c r="E105" s="117"/>
      <c r="F105" s="158"/>
      <c r="G105" s="117"/>
      <c r="H105" s="117"/>
      <c r="I105" s="117"/>
      <c r="J105" s="154"/>
      <c r="K105" s="158"/>
      <c r="L105" s="117"/>
      <c r="M105" s="117"/>
      <c r="N105" s="139"/>
      <c r="O105" s="216"/>
      <c r="P105" s="216"/>
      <c r="Q105" s="216"/>
      <c r="R105" s="216"/>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7"/>
      <c r="BX105" s="117"/>
      <c r="BY105" s="117"/>
      <c r="BZ105" s="117"/>
      <c r="CA105" s="117"/>
      <c r="CB105" s="117"/>
      <c r="CC105" s="117"/>
      <c r="CD105" s="117"/>
      <c r="CE105" s="117"/>
      <c r="CF105" s="117"/>
      <c r="CG105" s="117"/>
      <c r="CH105" s="117"/>
      <c r="CI105" s="117"/>
      <c r="CJ105" s="117"/>
      <c r="CK105" s="117"/>
      <c r="CL105" s="117"/>
      <c r="CM105" s="117"/>
      <c r="CN105" s="117"/>
      <c r="CO105" s="117"/>
      <c r="CP105" s="117"/>
      <c r="CQ105" s="117"/>
      <c r="CR105" s="117"/>
      <c r="CS105" s="117"/>
      <c r="CT105" s="117"/>
      <c r="CU105" s="117"/>
      <c r="CV105" s="117"/>
    </row>
    <row r="106" spans="1:100" s="126" customFormat="1" ht="3.75" customHeight="1">
      <c r="A106" s="117"/>
      <c r="B106" s="158"/>
      <c r="D106" s="117"/>
      <c r="E106" s="117"/>
      <c r="F106" s="158"/>
      <c r="G106" s="117"/>
      <c r="H106" s="117"/>
      <c r="I106" s="117"/>
      <c r="J106" s="154"/>
      <c r="K106" s="158"/>
      <c r="L106" s="117"/>
      <c r="M106" s="117"/>
      <c r="N106" s="139"/>
      <c r="O106" s="216"/>
      <c r="P106" s="216"/>
      <c r="Q106" s="216"/>
      <c r="R106" s="216"/>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7"/>
      <c r="BX106" s="117"/>
      <c r="BY106" s="117"/>
      <c r="BZ106" s="117"/>
      <c r="CA106" s="117"/>
      <c r="CB106" s="117"/>
      <c r="CC106" s="117"/>
      <c r="CD106" s="117"/>
      <c r="CE106" s="117"/>
      <c r="CF106" s="117"/>
      <c r="CG106" s="117"/>
      <c r="CH106" s="117"/>
      <c r="CI106" s="117"/>
      <c r="CJ106" s="117"/>
      <c r="CK106" s="117"/>
      <c r="CL106" s="117"/>
      <c r="CM106" s="117"/>
      <c r="CN106" s="117"/>
      <c r="CO106" s="117"/>
      <c r="CP106" s="117"/>
      <c r="CQ106" s="117"/>
      <c r="CR106" s="117"/>
      <c r="CS106" s="117"/>
      <c r="CT106" s="117"/>
      <c r="CU106" s="117"/>
      <c r="CV106" s="117"/>
    </row>
    <row r="107" spans="1:100" s="126" customFormat="1">
      <c r="A107" s="117"/>
      <c r="B107" s="158"/>
      <c r="D107" s="117"/>
      <c r="E107" s="117"/>
      <c r="F107" s="158"/>
      <c r="G107" s="117"/>
      <c r="H107" s="117"/>
      <c r="I107" s="117"/>
      <c r="J107" s="154"/>
      <c r="K107" s="158"/>
      <c r="L107" s="117"/>
      <c r="M107" s="117"/>
      <c r="N107" s="139"/>
      <c r="O107" s="216"/>
      <c r="P107" s="216"/>
      <c r="Q107" s="216"/>
      <c r="R107" s="2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7"/>
      <c r="BX107" s="117"/>
      <c r="BY107" s="117"/>
      <c r="BZ107" s="117"/>
      <c r="CA107" s="117"/>
      <c r="CB107" s="117"/>
      <c r="CC107" s="117"/>
      <c r="CD107" s="117"/>
      <c r="CE107" s="117"/>
      <c r="CF107" s="117"/>
      <c r="CG107" s="117"/>
      <c r="CH107" s="117"/>
      <c r="CI107" s="117"/>
      <c r="CJ107" s="117"/>
      <c r="CK107" s="117"/>
      <c r="CL107" s="117"/>
      <c r="CM107" s="117"/>
      <c r="CN107" s="117"/>
      <c r="CO107" s="117"/>
      <c r="CP107" s="117"/>
      <c r="CQ107" s="117"/>
      <c r="CR107" s="117"/>
      <c r="CS107" s="117"/>
      <c r="CT107" s="117"/>
      <c r="CU107" s="117"/>
      <c r="CV107" s="117"/>
    </row>
  </sheetData>
  <mergeCells count="9">
    <mergeCell ref="B71:K71"/>
    <mergeCell ref="B72:K72"/>
    <mergeCell ref="B73:K73"/>
    <mergeCell ref="B74:K74"/>
    <mergeCell ref="O2:R3"/>
    <mergeCell ref="B3:K3"/>
    <mergeCell ref="L3:L4"/>
    <mergeCell ref="B2:M2"/>
    <mergeCell ref="M3:M4"/>
  </mergeCells>
  <conditionalFormatting sqref="L5">
    <cfRule type="cellIs" dxfId="3" priority="12" stopIfTrue="1" operator="equal">
      <formula>"Y"</formula>
    </cfRule>
    <cfRule type="cellIs" dxfId="2" priority="13" stopIfTrue="1" operator="equal">
      <formula>"N"</formula>
    </cfRule>
  </conditionalFormatting>
  <conditionalFormatting sqref="M5:N5">
    <cfRule type="cellIs" dxfId="1" priority="1" stopIfTrue="1" operator="equal">
      <formula>"Y"</formula>
    </cfRule>
    <cfRule type="cellIs" dxfId="0" priority="2" stopIfTrue="1" operator="equal">
      <formula>"N"</formula>
    </cfRule>
  </conditionalFormatting>
  <printOptions horizontalCentered="1"/>
  <pageMargins left="0.23622047244094491" right="0.23622047244094491" top="0.35433070866141736" bottom="0.35433070866141736" header="0" footer="0"/>
  <pageSetup paperSize="9" scale="40" fitToWidth="0" orientation="portrait"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Outline </vt:lpstr>
      <vt:lpstr>Definitions</vt:lpstr>
      <vt:lpstr>Team Datasheet</vt:lpstr>
      <vt:lpstr>Hub Datasheet</vt:lpstr>
      <vt:lpstr>Team Scorecard</vt:lpstr>
      <vt:lpstr>LP Scorecard</vt:lpstr>
      <vt:lpstr>SLP Scorecard </vt:lpstr>
      <vt:lpstr>Definitions!Print_Area</vt:lpstr>
      <vt:lpstr>'Hub Datasheet'!Print_Area</vt:lpstr>
      <vt:lpstr>'LP Scorecard'!Print_Area</vt:lpstr>
      <vt:lpstr>'Outline '!Print_Area</vt:lpstr>
      <vt:lpstr>'SLP Scorecard '!Print_Area</vt:lpstr>
      <vt:lpstr>'Team Datasheet'!Print_Area</vt:lpstr>
      <vt:lpstr>'Team Scorecard'!Print_Area</vt:lpstr>
      <vt:lpstr>'Hub Datasheet'!Print_Titles</vt:lpstr>
      <vt:lpstr>'LP Scorecard'!Print_Titles</vt:lpstr>
      <vt:lpstr>'SLP Scorecard '!Print_Titles</vt:lpstr>
      <vt:lpstr>'Team Datasheet'!Print_Titles</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Stewart</dc:creator>
  <cp:lastModifiedBy>Danie</cp:lastModifiedBy>
  <cp:lastPrinted>2013-02-06T10:30:22Z</cp:lastPrinted>
  <dcterms:created xsi:type="dcterms:W3CDTF">2012-05-10T10:37:27Z</dcterms:created>
  <dcterms:modified xsi:type="dcterms:W3CDTF">2013-02-20T12:25:58Z</dcterms:modified>
</cp:coreProperties>
</file>